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46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9" i="1" l="1"/>
  <c r="E9" i="1"/>
  <c r="F8" i="1"/>
  <c r="E8" i="1"/>
  <c r="F7" i="1"/>
  <c r="E7" i="1"/>
  <c r="F6" i="1"/>
  <c r="E6" i="1"/>
  <c r="F5" i="1"/>
  <c r="E5" i="1"/>
  <c r="C8" i="1"/>
  <c r="D9" i="1"/>
  <c r="D8" i="1"/>
  <c r="D7" i="1"/>
  <c r="D6" i="1"/>
  <c r="D5" i="1"/>
  <c r="C9" i="1"/>
  <c r="G9" i="1" s="1"/>
  <c r="C7" i="1"/>
  <c r="C6" i="1"/>
  <c r="G6" i="1" s="1"/>
  <c r="C5" i="1"/>
  <c r="G8" i="1" l="1"/>
  <c r="G7" i="1"/>
  <c r="G5" i="1"/>
</calcChain>
</file>

<file path=xl/sharedStrings.xml><?xml version="1.0" encoding="utf-8"?>
<sst xmlns="http://schemas.openxmlformats.org/spreadsheetml/2006/main" count="20" uniqueCount="18">
  <si>
    <t>ТПУ</t>
  </si>
  <si>
    <t>ТГПУ</t>
  </si>
  <si>
    <t>ТУСУР</t>
  </si>
  <si>
    <t>ТГУ</t>
  </si>
  <si>
    <t>№ п.п.</t>
  </si>
  <si>
    <t>Место</t>
  </si>
  <si>
    <t>Сумма</t>
  </si>
  <si>
    <t>Юноши</t>
  </si>
  <si>
    <t>Девушки</t>
  </si>
  <si>
    <t>Классический стиль</t>
  </si>
  <si>
    <t>Свободный стиль</t>
  </si>
  <si>
    <t>ТГАСУ</t>
  </si>
  <si>
    <t>Карпович Н.В.</t>
  </si>
  <si>
    <t>Главный судья, ССВК</t>
  </si>
  <si>
    <t>Главный секретарь, СС1К</t>
  </si>
  <si>
    <t>Казакова М.Л.</t>
  </si>
  <si>
    <r>
      <t xml:space="preserve">Департамент по молодежной политике,
физической культуре и спорту Томской области
</t>
    </r>
    <r>
      <rPr>
        <b/>
        <sz val="16"/>
        <color theme="1"/>
        <rFont val="Arial"/>
        <family val="2"/>
        <charset val="204"/>
      </rPr>
      <t>РЕГИОНАЛЬНАЯ УНИВЕРСИАДА 2019 ГОДА                                    ПО ЛЫЖНЫМ ГОНКАМ</t>
    </r>
    <r>
      <rPr>
        <b/>
        <sz val="12"/>
        <color theme="1"/>
        <rFont val="Arial"/>
        <family val="2"/>
        <charset val="204"/>
      </rPr>
      <t xml:space="preserve">
26-27 февраля 2019г.
л/б Метелица
ПРОТОКОЛ КОМАНДНЫХ РЕЗУЛЬТАТОВ</t>
    </r>
  </si>
  <si>
    <t>Команда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</si>
</sst>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ont="1" applyBorder="1"/>
    <xf numFmtId="0" fontId="0" fillId="0" borderId="0" xfId="0" applyFont="1"/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view="pageLayout" zoomScaleNormal="100" workbookViewId="0">
      <selection activeCell="J7" sqref="J7"/>
    </sheetView>
  </sheetViews>
  <sheetFormatPr defaultRowHeight="15" x14ac:dyDescent="0.25"/>
  <cols>
    <col min="1" max="1" width="7.42578125" style="2" customWidth="1"/>
    <col min="2" max="2" width="16.85546875" style="3" customWidth="1"/>
    <col min="3" max="3" width="11.85546875" style="2" customWidth="1"/>
    <col min="4" max="4" width="11.85546875" style="6" customWidth="1"/>
    <col min="5" max="7" width="11.85546875" style="2" customWidth="1"/>
    <col min="8" max="16384" width="9.140625" style="2"/>
  </cols>
  <sheetData>
    <row r="1" spans="1:8" ht="150" customHeight="1" x14ac:dyDescent="0.25">
      <c r="A1" s="38" t="s">
        <v>16</v>
      </c>
      <c r="B1" s="38"/>
      <c r="C1" s="38"/>
      <c r="D1" s="38"/>
      <c r="E1" s="38"/>
      <c r="F1" s="38"/>
      <c r="G1" s="38"/>
      <c r="H1" s="38"/>
    </row>
    <row r="2" spans="1:8" ht="19.5" customHeight="1" thickBot="1" x14ac:dyDescent="0.3">
      <c r="A2" s="1"/>
      <c r="B2" s="8"/>
      <c r="C2" s="1"/>
      <c r="D2" s="5"/>
    </row>
    <row r="3" spans="1:8" ht="19.5" customHeight="1" x14ac:dyDescent="0.25">
      <c r="A3" s="39" t="s">
        <v>4</v>
      </c>
      <c r="B3" s="41" t="s">
        <v>17</v>
      </c>
      <c r="C3" s="36" t="s">
        <v>9</v>
      </c>
      <c r="D3" s="37"/>
      <c r="E3" s="36" t="s">
        <v>10</v>
      </c>
      <c r="F3" s="37"/>
      <c r="G3" s="43" t="s">
        <v>6</v>
      </c>
      <c r="H3" s="39" t="s">
        <v>5</v>
      </c>
    </row>
    <row r="4" spans="1:8" ht="19.5" customHeight="1" thickBot="1" x14ac:dyDescent="0.3">
      <c r="A4" s="40"/>
      <c r="B4" s="42"/>
      <c r="C4" s="14" t="s">
        <v>7</v>
      </c>
      <c r="D4" s="15" t="s">
        <v>8</v>
      </c>
      <c r="E4" s="14" t="s">
        <v>7</v>
      </c>
      <c r="F4" s="15" t="s">
        <v>8</v>
      </c>
      <c r="G4" s="44"/>
      <c r="H4" s="40"/>
    </row>
    <row r="5" spans="1:8" ht="19.5" customHeight="1" x14ac:dyDescent="0.25">
      <c r="A5" s="16">
        <v>1</v>
      </c>
      <c r="B5" s="17" t="s">
        <v>3</v>
      </c>
      <c r="C5" s="18">
        <f>85+64+61+59+57</f>
        <v>326</v>
      </c>
      <c r="D5" s="18">
        <f>92+71+57</f>
        <v>220</v>
      </c>
      <c r="E5" s="18">
        <f>78+71+59+57+47</f>
        <v>312</v>
      </c>
      <c r="F5" s="18">
        <f>100+92+85</f>
        <v>277</v>
      </c>
      <c r="G5" s="33">
        <f>C5+D5+E5+F5</f>
        <v>1135</v>
      </c>
      <c r="H5" s="19">
        <v>1</v>
      </c>
    </row>
    <row r="6" spans="1:8" ht="19.5" customHeight="1" x14ac:dyDescent="0.25">
      <c r="A6" s="20">
        <v>2</v>
      </c>
      <c r="B6" s="21" t="s">
        <v>1</v>
      </c>
      <c r="C6" s="22">
        <f>100+53+39+37</f>
        <v>229</v>
      </c>
      <c r="D6" s="22">
        <f>100+85+64</f>
        <v>249</v>
      </c>
      <c r="E6" s="22">
        <f>92+45+39+37+35</f>
        <v>248</v>
      </c>
      <c r="F6" s="22">
        <f>78+64+43</f>
        <v>185</v>
      </c>
      <c r="G6" s="32">
        <f t="shared" ref="G6:G9" si="0">C6+D6+E6+F6</f>
        <v>911</v>
      </c>
      <c r="H6" s="23">
        <v>2</v>
      </c>
    </row>
    <row r="7" spans="1:8" ht="19.5" customHeight="1" x14ac:dyDescent="0.25">
      <c r="A7" s="20">
        <v>3</v>
      </c>
      <c r="B7" s="21" t="s">
        <v>0</v>
      </c>
      <c r="C7" s="22">
        <f>78+55+51+43+35</f>
        <v>262</v>
      </c>
      <c r="D7" s="22">
        <f>78+59+51</f>
        <v>188</v>
      </c>
      <c r="E7" s="22">
        <f>85+61+49+41+24</f>
        <v>260</v>
      </c>
      <c r="F7" s="22">
        <f>71+51+49</f>
        <v>171</v>
      </c>
      <c r="G7" s="32">
        <f t="shared" si="0"/>
        <v>881</v>
      </c>
      <c r="H7" s="23">
        <v>3</v>
      </c>
    </row>
    <row r="8" spans="1:8" ht="19.5" customHeight="1" x14ac:dyDescent="0.25">
      <c r="A8" s="20">
        <v>4</v>
      </c>
      <c r="B8" s="21" t="s">
        <v>11</v>
      </c>
      <c r="C8" s="22">
        <f>92+47+29+24</f>
        <v>192</v>
      </c>
      <c r="D8" s="22">
        <f>49+43+37</f>
        <v>129</v>
      </c>
      <c r="E8" s="22">
        <f>100+64+23+22+20</f>
        <v>229</v>
      </c>
      <c r="F8" s="22">
        <f>57+55+35</f>
        <v>147</v>
      </c>
      <c r="G8" s="32">
        <f t="shared" si="0"/>
        <v>697</v>
      </c>
      <c r="H8" s="23">
        <v>4</v>
      </c>
    </row>
    <row r="9" spans="1:8" ht="19.5" customHeight="1" thickBot="1" x14ac:dyDescent="0.3">
      <c r="A9" s="24">
        <v>5</v>
      </c>
      <c r="B9" s="25" t="s">
        <v>2</v>
      </c>
      <c r="C9" s="26">
        <f>71+25</f>
        <v>96</v>
      </c>
      <c r="D9" s="26">
        <f>61+55</f>
        <v>116</v>
      </c>
      <c r="E9" s="26">
        <f>55+53+43</f>
        <v>151</v>
      </c>
      <c r="F9" s="26">
        <f>61+53</f>
        <v>114</v>
      </c>
      <c r="G9" s="34">
        <f t="shared" si="0"/>
        <v>477</v>
      </c>
      <c r="H9" s="27">
        <v>5</v>
      </c>
    </row>
    <row r="10" spans="1:8" x14ac:dyDescent="0.25">
      <c r="A10" s="9"/>
      <c r="B10" s="10"/>
      <c r="C10" s="9"/>
      <c r="D10" s="9"/>
      <c r="E10" s="11"/>
      <c r="F10" s="11"/>
      <c r="G10" s="12"/>
      <c r="H10" s="12"/>
    </row>
    <row r="11" spans="1:8" x14ac:dyDescent="0.25">
      <c r="A11" s="12"/>
      <c r="B11" s="13"/>
      <c r="C11" s="12"/>
      <c r="D11" s="11"/>
      <c r="E11" s="12"/>
      <c r="F11" s="12"/>
      <c r="G11" s="12"/>
      <c r="H11" s="12"/>
    </row>
    <row r="12" spans="1:8" x14ac:dyDescent="0.25">
      <c r="A12" s="12"/>
      <c r="B12" s="13"/>
      <c r="C12" s="12"/>
      <c r="D12" s="11"/>
      <c r="E12" s="12"/>
      <c r="F12" s="12"/>
      <c r="G12" s="12"/>
      <c r="H12" s="12"/>
    </row>
    <row r="13" spans="1:8" x14ac:dyDescent="0.25">
      <c r="A13" s="12"/>
      <c r="B13" s="13"/>
      <c r="C13" s="12"/>
      <c r="D13" s="11"/>
      <c r="E13" s="12"/>
      <c r="F13" s="12"/>
      <c r="G13" s="12"/>
      <c r="H13" s="12"/>
    </row>
    <row r="14" spans="1:8" ht="15.75" x14ac:dyDescent="0.25">
      <c r="A14" s="35" t="s">
        <v>13</v>
      </c>
      <c r="B14" s="35"/>
      <c r="C14" s="28"/>
      <c r="D14" s="29" t="s">
        <v>12</v>
      </c>
      <c r="E14" s="30"/>
      <c r="F14" s="12"/>
      <c r="G14" s="12"/>
      <c r="H14" s="12"/>
    </row>
    <row r="15" spans="1:8" ht="15.75" x14ac:dyDescent="0.25">
      <c r="A15" s="28"/>
      <c r="B15" s="28"/>
      <c r="C15" s="28"/>
      <c r="D15" s="31"/>
      <c r="E15" s="30"/>
      <c r="F15" s="12"/>
      <c r="G15" s="12"/>
      <c r="H15" s="12"/>
    </row>
    <row r="16" spans="1:8" ht="15.75" x14ac:dyDescent="0.25">
      <c r="A16" s="29" t="s">
        <v>14</v>
      </c>
      <c r="B16" s="29"/>
      <c r="C16" s="29"/>
      <c r="D16" s="29" t="s">
        <v>15</v>
      </c>
      <c r="E16" s="30"/>
      <c r="F16" s="12"/>
      <c r="G16" s="12"/>
      <c r="H16" s="12"/>
    </row>
    <row r="19" spans="2:3" ht="15.75" x14ac:dyDescent="0.25">
      <c r="B19" s="7"/>
      <c r="C19" s="4"/>
    </row>
    <row r="20" spans="2:3" ht="15.75" x14ac:dyDescent="0.25">
      <c r="B20" s="7"/>
      <c r="C20" s="4"/>
    </row>
    <row r="21" spans="2:3" ht="15.75" x14ac:dyDescent="0.25">
      <c r="B21" s="7"/>
      <c r="C21" s="4"/>
    </row>
    <row r="22" spans="2:3" ht="15.75" x14ac:dyDescent="0.25">
      <c r="B22" s="7"/>
      <c r="C22" s="4"/>
    </row>
    <row r="23" spans="2:3" ht="15.75" x14ac:dyDescent="0.25">
      <c r="B23" s="7"/>
      <c r="C23" s="4"/>
    </row>
  </sheetData>
  <sortState ref="B5:H9">
    <sortCondition ref="H5:H9"/>
  </sortState>
  <mergeCells count="8">
    <mergeCell ref="A14:B14"/>
    <mergeCell ref="C3:D3"/>
    <mergeCell ref="E3:F3"/>
    <mergeCell ref="A1:H1"/>
    <mergeCell ref="A3:A4"/>
    <mergeCell ref="B3:B4"/>
    <mergeCell ref="G3:G4"/>
    <mergeCell ref="H3:H4"/>
  </mergeCells>
  <pageMargins left="0.40625" right="0.36458333333333331" top="0.43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 Belousov</dc:creator>
  <cp:lastModifiedBy>Use</cp:lastModifiedBy>
  <cp:lastPrinted>2019-02-27T10:08:30Z</cp:lastPrinted>
  <dcterms:created xsi:type="dcterms:W3CDTF">2014-03-05T13:24:31Z</dcterms:created>
  <dcterms:modified xsi:type="dcterms:W3CDTF">2019-02-27T10:44:49Z</dcterms:modified>
</cp:coreProperties>
</file>