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11475" windowHeight="5760" tabRatio="545" activeTab="1"/>
  </bookViews>
  <sheets>
    <sheet name="титул" sheetId="1" r:id="rId1"/>
    <sheet name="план" sheetId="2" r:id="rId2"/>
  </sheets>
  <definedNames>
    <definedName name="_xlnm.Print_Area" localSheetId="1">'план'!$A$1:$BI$321</definedName>
    <definedName name="_xlnm.Print_Area" localSheetId="0">'титул'!$A$1:$BA$40</definedName>
  </definedNames>
  <calcPr fullCalcOnLoad="1"/>
</workbook>
</file>

<file path=xl/sharedStrings.xml><?xml version="1.0" encoding="utf-8"?>
<sst xmlns="http://schemas.openxmlformats.org/spreadsheetml/2006/main" count="1026" uniqueCount="265">
  <si>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</si>
  <si>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</si>
  <si>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</si>
  <si>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</si>
  <si>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</si>
  <si>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</si>
  <si>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</si>
  <si>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</si>
  <si>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</si>
  <si>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</si>
  <si>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</si>
  <si>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</si>
  <si>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</si>
  <si>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</si>
  <si>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</si>
  <si>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</si>
  <si>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</si>
  <si>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</si>
  <si>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</si>
  <si>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</si>
  <si>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</si>
  <si>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</si>
  <si>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</si>
  <si>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</si>
  <si>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</si>
  <si>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</si>
  <si>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</si>
  <si>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</si>
  <si>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</si>
  <si>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</si>
  <si>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</si>
  <si>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</si>
  <si>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</si>
  <si>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</si>
  <si>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</si>
  <si>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</si>
  <si>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</si>
  <si>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</si>
  <si>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</si>
  <si>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</si>
  <si>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</si>
  <si>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</si>
  <si>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Курс.</t>
  </si>
  <si>
    <t>Лаб.</t>
  </si>
  <si>
    <t>работ.</t>
  </si>
  <si>
    <t>Философия</t>
  </si>
  <si>
    <t>Среднее число часов в неделю</t>
  </si>
  <si>
    <t>ГСЭ.Ф.00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</si>
  <si>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</si>
  <si>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</si>
  <si>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</si>
  <si>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</si>
  <si>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</si>
  <si>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</si>
  <si>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</si>
  <si>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</si>
  <si>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</si>
  <si>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</si>
  <si>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</si>
  <si>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ЕН.Ф.03</t>
  </si>
  <si>
    <t>ЕН.Р.00</t>
  </si>
  <si>
    <t>ОПД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</si>
  <si>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</si>
  <si>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</si>
  <si>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</si>
  <si>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</si>
  <si>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</si>
  <si>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</si>
  <si>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</si>
  <si>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ОПД.Ф.07</t>
  </si>
  <si>
    <t>Безопасность жизнедеятельности</t>
  </si>
  <si>
    <t>ОПД.Р.00</t>
  </si>
  <si>
    <t>ОПД.В.00</t>
  </si>
  <si>
    <t>ДПП</t>
  </si>
  <si>
    <t>Дисциплины предметной подготовки</t>
  </si>
  <si>
    <t>ДПП.Ф.00</t>
  </si>
  <si>
    <t>ДПП.Ф.01</t>
  </si>
  <si>
    <t>ДПП.Ф.02</t>
  </si>
  <si>
    <t>ДПП.Ф.03</t>
  </si>
  <si>
    <t>ДПП.Ф.04</t>
  </si>
  <si>
    <t>ДПП.Ф.05</t>
  </si>
  <si>
    <t>ДПП.Р.00</t>
  </si>
  <si>
    <t>ДПП.В.00</t>
  </si>
  <si>
    <t>ФТД.00</t>
  </si>
  <si>
    <t>ЕН.Ф.02</t>
  </si>
  <si>
    <t>ГСЭ.Р.01</t>
  </si>
  <si>
    <t>ГСЭ.Р.02</t>
  </si>
  <si>
    <t>ДПП.Р.01</t>
  </si>
  <si>
    <t>ОПД.Р.01</t>
  </si>
  <si>
    <t>Итого</t>
  </si>
  <si>
    <t>______________ В.В. Обухов</t>
  </si>
  <si>
    <t>ЕН.Р.01</t>
  </si>
  <si>
    <t>История образования в Сибири</t>
  </si>
  <si>
    <t xml:space="preserve">        Распределение по семестрам (час \ неделю)</t>
  </si>
  <si>
    <t>ДПП.Р.02</t>
  </si>
  <si>
    <t>Культурно-историческое пространство Томска</t>
  </si>
  <si>
    <t>Председатель Ученого совета, ректор</t>
  </si>
  <si>
    <t>I. График  учебного процесса</t>
  </si>
  <si>
    <t>Условные обозначения:</t>
  </si>
  <si>
    <t>Теоретическое</t>
  </si>
  <si>
    <t>Экзаменационная</t>
  </si>
  <si>
    <t>Производст-</t>
  </si>
  <si>
    <t>венная практика</t>
  </si>
  <si>
    <t xml:space="preserve">3. План учебного процесса </t>
  </si>
  <si>
    <t>Практ.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</si>
  <si>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</si>
  <si>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</si>
  <si>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</si>
  <si>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–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</si>
  <si>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</si>
  <si>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</si>
  <si>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</si>
  <si>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</si>
  <si>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</si>
  <si>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</si>
  <si>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</si>
  <si>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 xml:space="preserve"> - производственная практика,</t>
  </si>
  <si>
    <t>История и культура народов Сибири</t>
  </si>
  <si>
    <t>ГСЭ.Р.03</t>
  </si>
  <si>
    <t>лек</t>
  </si>
  <si>
    <t>лаб</t>
  </si>
  <si>
    <t>пр</t>
  </si>
  <si>
    <t>ОПД.Ф.04</t>
  </si>
  <si>
    <t>Общепрофессиональные дисциплины</t>
  </si>
  <si>
    <t>ДПП.Ф.06</t>
  </si>
  <si>
    <t>ДПП.Ф.07</t>
  </si>
  <si>
    <t>ДПП.Ф.08</t>
  </si>
  <si>
    <t>ДПП.Ф.09</t>
  </si>
  <si>
    <t>ДПП.Ф.10</t>
  </si>
  <si>
    <t>ДПП.Ф.11</t>
  </si>
  <si>
    <t>ДПП.Ф.12</t>
  </si>
  <si>
    <t>ДПП.Ф.13</t>
  </si>
  <si>
    <t>ДПП.Ф.14</t>
  </si>
  <si>
    <t>У    - учебная практика,</t>
  </si>
  <si>
    <t>П</t>
  </si>
  <si>
    <t>К - каникулы,</t>
  </si>
  <si>
    <t>Государств.</t>
  </si>
  <si>
    <t>аттестация</t>
  </si>
  <si>
    <t>Математика и информатика</t>
  </si>
  <si>
    <t>Концепции современного естествознания</t>
  </si>
  <si>
    <t>Компьютерные презентационные технологии</t>
  </si>
  <si>
    <t xml:space="preserve">Основы специальной педагогики и психологии </t>
  </si>
  <si>
    <t>032900 – «Русский язык и литература»</t>
  </si>
  <si>
    <t>Теория языка</t>
  </si>
  <si>
    <t>История русского языка</t>
  </si>
  <si>
    <t>Русская диалектология</t>
  </si>
  <si>
    <t>Стилистика</t>
  </si>
  <si>
    <t>Филологический анализ текста</t>
  </si>
  <si>
    <t>Устное народное творчество</t>
  </si>
  <si>
    <t>История зарубежной литературы</t>
  </si>
  <si>
    <t>Детская литература</t>
  </si>
  <si>
    <t>ДПП.ДС</t>
  </si>
  <si>
    <t>Дисциплины специализации</t>
  </si>
  <si>
    <t>Учитель русского языка и литературы</t>
  </si>
  <si>
    <t xml:space="preserve">Квалификация специалиста </t>
  </si>
  <si>
    <t xml:space="preserve">Срок обучения  </t>
  </si>
  <si>
    <t>История русской литературы</t>
  </si>
  <si>
    <t xml:space="preserve">Современный русский литературный язык </t>
  </si>
  <si>
    <t>Литературное краеведение</t>
  </si>
  <si>
    <t>Лингвистическое краеведение</t>
  </si>
  <si>
    <t>Экономика Cибирского региона</t>
  </si>
  <si>
    <t>Филологический факультет</t>
  </si>
  <si>
    <t>Федеральное агентство по образованию</t>
  </si>
  <si>
    <t>У</t>
  </si>
  <si>
    <t>Э</t>
  </si>
  <si>
    <t>К</t>
  </si>
  <si>
    <t>Г</t>
  </si>
  <si>
    <t>Лекц.</t>
  </si>
  <si>
    <t>Сам.</t>
  </si>
  <si>
    <t>зан.</t>
  </si>
  <si>
    <t>ОПД.Ф.00</t>
  </si>
  <si>
    <t>Иностранный язык*</t>
  </si>
  <si>
    <t>Физическая культура**</t>
  </si>
  <si>
    <t>ГСЭ</t>
  </si>
  <si>
    <t>ГСЭ.Ф.09</t>
  </si>
  <si>
    <t>Общие гуманитарные и социально-экономические дисциплины</t>
  </si>
  <si>
    <t>Дисциплины и курсы по выбору студента, устанавливаемые вузом</t>
  </si>
  <si>
    <t>1-8.</t>
  </si>
  <si>
    <t>Общие математические и естественнонаучные дисциплины</t>
  </si>
  <si>
    <t>Использование современных информационных и коммуникационных технологий в учебном процессе</t>
  </si>
  <si>
    <t>Теория  и методика обучения русскому языку и литературе</t>
  </si>
  <si>
    <t>Возрастная анатомия и физиология</t>
  </si>
  <si>
    <t>Основы медицинских знаний и здорового образа жизни</t>
  </si>
  <si>
    <t>ОПД.Ф.08</t>
  </si>
  <si>
    <t>Современные средства оценивания результатов обучения</t>
  </si>
  <si>
    <t>Факультативы**</t>
  </si>
  <si>
    <t>Дисциплины по выбору студента, устанавливаемые вузом</t>
  </si>
  <si>
    <t>ДПП.Ф.15</t>
  </si>
  <si>
    <t>Старославянский язык</t>
  </si>
  <si>
    <t>Риторика</t>
  </si>
  <si>
    <t>Литературоведение</t>
  </si>
  <si>
    <t>Число часов в неделю</t>
  </si>
  <si>
    <t>Практикум по орфографии и пунктуации</t>
  </si>
  <si>
    <t>Классические языки</t>
  </si>
  <si>
    <t>Объем (час)</t>
  </si>
  <si>
    <t>* - лекции/лабораторные/практики</t>
  </si>
  <si>
    <t>** не входит в число экзаменов, зачетов, среднее число часов в неделю</t>
  </si>
  <si>
    <t>4, 6</t>
  </si>
  <si>
    <t>Национально-региональный компонент (вузовский компонент)</t>
  </si>
  <si>
    <t>Учебная практика</t>
  </si>
  <si>
    <t>Название практики</t>
  </si>
  <si>
    <t>Семестр</t>
  </si>
  <si>
    <t>Недель</t>
  </si>
  <si>
    <t>Производственная практика</t>
  </si>
  <si>
    <t>Сем.</t>
  </si>
  <si>
    <t>Нед.</t>
  </si>
  <si>
    <t>Защита выпускной квалификационной (дипломной) работы</t>
  </si>
  <si>
    <t>Государственный экзамен</t>
  </si>
  <si>
    <t>Музейная</t>
  </si>
  <si>
    <t>Педагогическая</t>
  </si>
  <si>
    <t>9, 10</t>
  </si>
  <si>
    <t>По специальности "Русский язык и литература"</t>
  </si>
  <si>
    <t>Русский язык и методика его преподавания или литература и методика её преподавания</t>
  </si>
  <si>
    <t>________________________________</t>
  </si>
  <si>
    <t>Декан ФФ   А.В. Гузеева</t>
  </si>
  <si>
    <t>_______________________________</t>
  </si>
  <si>
    <t>ДПП.ДС.01</t>
  </si>
  <si>
    <t>ДПП.ДС.02</t>
  </si>
  <si>
    <t>ДПП.ДС.03</t>
  </si>
  <si>
    <t>ДПП.ДС.04</t>
  </si>
  <si>
    <t>Итоговая государственная аттестация</t>
  </si>
  <si>
    <t>Фольклорная или диалектологическая</t>
  </si>
  <si>
    <t>Согласовано:</t>
  </si>
  <si>
    <t>Проректор по УР   М.П. Войтеховская</t>
  </si>
  <si>
    <t>Специализация 032907 "Практическая журналистика"</t>
  </si>
  <si>
    <t>Специализация 032909 "Мировая художественная культура"</t>
  </si>
  <si>
    <t>Специализация 032915 "Риторика"</t>
  </si>
  <si>
    <t>Специализация 032918 "Славянские языки"</t>
  </si>
  <si>
    <t>Текстовая деятельность в публицистике</t>
  </si>
  <si>
    <t>Психологические аспекты воздействия СМИ</t>
  </si>
  <si>
    <t>Жанрово-стилистические особенности публицистики</t>
  </si>
  <si>
    <t>Психологические аспекты речевого общения</t>
  </si>
  <si>
    <t>Основы теории речевой коммуникации</t>
  </si>
  <si>
    <t>Риторика в профессиональной деятельности</t>
  </si>
  <si>
    <t>Польский/Украинский язык</t>
  </si>
  <si>
    <t>Методика преподавания польского/украинского языка</t>
  </si>
  <si>
    <t>История польской/украинской литературы. Практикум по переводу</t>
  </si>
  <si>
    <t>Утвержден Ученым советом ТГПУ</t>
  </si>
  <si>
    <t>Э - экзаменационные сессии,</t>
  </si>
  <si>
    <t>Г - итоговая государственная аттестация, включая подготовку и защиту выпускной квалификационной (дипломной) работы</t>
  </si>
  <si>
    <t>7-10.</t>
  </si>
  <si>
    <t xml:space="preserve">  "____" ___________ 2007 г.</t>
  </si>
  <si>
    <t>II. Сводные данные по бюджету времени (в неделях)</t>
  </si>
  <si>
    <t>__________________________________</t>
  </si>
  <si>
    <t xml:space="preserve">Зам. проректора по УР А.Ю. Михайличенко </t>
  </si>
  <si>
    <t>ДПП.ДС.05</t>
  </si>
  <si>
    <t>История журналистики</t>
  </si>
  <si>
    <t>Основы текстовой деятельности</t>
  </si>
  <si>
    <t>Число часов учебных занятий</t>
  </si>
  <si>
    <t>Число курсовых работ</t>
  </si>
  <si>
    <t>Число экзаменов</t>
  </si>
  <si>
    <t>Число зачетов</t>
  </si>
  <si>
    <t>Культура рубежа XX-XXI вв.</t>
  </si>
  <si>
    <t>Искусство театра и музыки</t>
  </si>
  <si>
    <t>Искусство кино</t>
  </si>
  <si>
    <t>История риторики</t>
  </si>
  <si>
    <t>Культура повседневной речи</t>
  </si>
  <si>
    <t xml:space="preserve">Введение в славянскую филологию </t>
  </si>
  <si>
    <t>Страноведение</t>
  </si>
  <si>
    <t>Культура народных праздников и искусство живописи</t>
  </si>
  <si>
    <t>1001</t>
  </si>
  <si>
    <t>Культура письменной речи</t>
  </si>
  <si>
    <t>Искусство театра</t>
  </si>
  <si>
    <t>Искусство музыки</t>
  </si>
  <si>
    <t xml:space="preserve"> Специальность: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</si>
</sst>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2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CG Times"/>
      <family val="1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0"/>
      <name val="CG Times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b/>
      <sz val="10"/>
      <name val="Times New Roman"/>
      <family val="1"/>
    </font>
    <font>
      <b/>
      <sz val="10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Border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11" fillId="0" borderId="0" xfId="18" applyFont="1">
      <alignment/>
      <protection/>
    </xf>
    <xf numFmtId="0" fontId="7" fillId="0" borderId="1" xfId="18" applyFont="1" applyBorder="1">
      <alignment/>
      <protection/>
    </xf>
    <xf numFmtId="0" fontId="7" fillId="0" borderId="2" xfId="18" applyFont="1" applyBorder="1">
      <alignment/>
      <protection/>
    </xf>
    <xf numFmtId="0" fontId="7" fillId="0" borderId="3" xfId="18" applyFont="1" applyBorder="1">
      <alignment/>
      <protection/>
    </xf>
    <xf numFmtId="0" fontId="7" fillId="0" borderId="4" xfId="18" applyFont="1" applyBorder="1">
      <alignment/>
      <protection/>
    </xf>
    <xf numFmtId="0" fontId="7" fillId="0" borderId="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7" fillId="0" borderId="6" xfId="18" applyFont="1" applyBorder="1">
      <alignment/>
      <protection/>
    </xf>
    <xf numFmtId="0" fontId="14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8" fillId="0" borderId="0" xfId="18" applyFont="1" applyBorder="1">
      <alignment/>
      <protection/>
    </xf>
    <xf numFmtId="0" fontId="8" fillId="0" borderId="0" xfId="18" applyFont="1" applyAlignment="1">
      <alignment horizontal="center" vertical="top"/>
      <protection/>
    </xf>
    <xf numFmtId="0" fontId="7" fillId="0" borderId="7" xfId="18" applyFont="1" applyBorder="1">
      <alignment/>
      <protection/>
    </xf>
    <xf numFmtId="0" fontId="7" fillId="0" borderId="8" xfId="18" applyFont="1" applyBorder="1">
      <alignment/>
      <protection/>
    </xf>
    <xf numFmtId="1" fontId="7" fillId="0" borderId="0" xfId="18" applyNumberFormat="1" applyFont="1" applyBorder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8" fillId="0" borderId="0" xfId="18" applyFont="1" applyProtection="1">
      <alignment/>
      <protection locked="0"/>
    </xf>
    <xf numFmtId="0" fontId="7" fillId="0" borderId="0" xfId="18" applyFont="1" applyProtection="1">
      <alignment/>
      <protection locked="0"/>
    </xf>
    <xf numFmtId="0" fontId="8" fillId="0" borderId="0" xfId="18" applyFont="1" applyBorder="1" applyProtection="1">
      <alignment/>
      <protection locked="0"/>
    </xf>
    <xf numFmtId="0" fontId="4" fillId="0" borderId="0" xfId="0" applyFont="1" applyFill="1" applyAlignment="1">
      <alignment/>
    </xf>
    <xf numFmtId="0" fontId="1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18" applyFont="1" applyAlignment="1">
      <alignment/>
      <protection/>
    </xf>
    <xf numFmtId="0" fontId="18" fillId="0" borderId="0" xfId="18" applyFont="1">
      <alignment/>
      <protection/>
    </xf>
    <xf numFmtId="0" fontId="12" fillId="0" borderId="0" xfId="18" applyFont="1" applyProtection="1">
      <alignment/>
      <protection locked="0"/>
    </xf>
    <xf numFmtId="0" fontId="19" fillId="0" borderId="0" xfId="0" applyFont="1" applyAlignment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7" fillId="0" borderId="1" xfId="18" applyFont="1" applyFill="1" applyBorder="1" applyProtection="1">
      <alignment/>
      <protection/>
    </xf>
    <xf numFmtId="0" fontId="7" fillId="0" borderId="2" xfId="18" applyFont="1" applyFill="1" applyBorder="1" applyProtection="1">
      <alignment/>
      <protection/>
    </xf>
    <xf numFmtId="0" fontId="7" fillId="0" borderId="4" xfId="18" applyFont="1" applyFill="1" applyBorder="1" applyProtection="1">
      <alignment/>
      <protection/>
    </xf>
    <xf numFmtId="0" fontId="7" fillId="0" borderId="0" xfId="18" applyFont="1" applyFill="1" applyBorder="1" applyProtection="1">
      <alignment/>
      <protection/>
    </xf>
    <xf numFmtId="0" fontId="7" fillId="0" borderId="9" xfId="18" applyFont="1" applyFill="1" applyBorder="1" applyProtection="1">
      <alignment/>
      <protection/>
    </xf>
    <xf numFmtId="0" fontId="7" fillId="0" borderId="10" xfId="18" applyFont="1" applyFill="1" applyBorder="1" applyProtection="1">
      <alignment/>
      <protection/>
    </xf>
    <xf numFmtId="0" fontId="7" fillId="0" borderId="5" xfId="18" applyFont="1" applyBorder="1" applyAlignment="1">
      <alignment horizontal="center" vertical="center"/>
      <protection/>
    </xf>
    <xf numFmtId="0" fontId="7" fillId="0" borderId="8" xfId="18" applyFont="1" applyBorder="1" applyAlignment="1">
      <alignment horizontal="center" vertical="center"/>
      <protection/>
    </xf>
    <xf numFmtId="0" fontId="7" fillId="0" borderId="5" xfId="18" applyNumberFormat="1" applyFont="1" applyBorder="1" applyAlignment="1">
      <alignment horizontal="center" vertical="center"/>
      <protection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5" xfId="0" applyNumberFormat="1" applyFont="1" applyBorder="1" applyAlignment="1" applyProtection="1">
      <alignment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/>
      <protection locked="0"/>
    </xf>
    <xf numFmtId="0" fontId="7" fillId="0" borderId="5" xfId="0" applyNumberFormat="1" applyFont="1" applyFill="1" applyBorder="1" applyAlignment="1" applyProtection="1">
      <alignment/>
      <protection/>
    </xf>
    <xf numFmtId="9" fontId="7" fillId="0" borderId="5" xfId="20" applyFont="1" applyFill="1" applyBorder="1" applyAlignment="1" applyProtection="1">
      <alignment/>
      <protection/>
    </xf>
    <xf numFmtId="1" fontId="7" fillId="0" borderId="5" xfId="0" applyNumberFormat="1" applyFont="1" applyFill="1" applyBorder="1" applyAlignment="1" applyProtection="1">
      <alignment/>
      <protection/>
    </xf>
    <xf numFmtId="2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Font="1" applyFill="1" applyBorder="1" applyAlignment="1" applyProtection="1">
      <alignment horizontal="left"/>
      <protection/>
    </xf>
    <xf numFmtId="0" fontId="15" fillId="0" borderId="5" xfId="0" applyNumberFormat="1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 locked="0"/>
    </xf>
    <xf numFmtId="0" fontId="12" fillId="2" borderId="5" xfId="0" applyNumberFormat="1" applyFont="1" applyFill="1" applyBorder="1" applyAlignment="1" applyProtection="1">
      <alignment/>
      <protection locked="0"/>
    </xf>
    <xf numFmtId="0" fontId="12" fillId="2" borderId="5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 locked="0"/>
    </xf>
    <xf numFmtId="0" fontId="7" fillId="0" borderId="5" xfId="0" applyNumberFormat="1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5" xfId="0" applyNumberFormat="1" applyFont="1" applyFill="1" applyBorder="1" applyAlignment="1">
      <alignment/>
    </xf>
    <xf numFmtId="0" fontId="7" fillId="2" borderId="5" xfId="0" applyNumberFormat="1" applyFont="1" applyFill="1" applyBorder="1" applyAlignment="1" applyProtection="1">
      <alignment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1" fontId="12" fillId="2" borderId="5" xfId="0" applyNumberFormat="1" applyFont="1" applyFill="1" applyBorder="1" applyAlignment="1" applyProtection="1">
      <alignment horizontal="center"/>
      <protection/>
    </xf>
    <xf numFmtId="1" fontId="20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 applyProtection="1">
      <alignment horizontal="center"/>
      <protection/>
    </xf>
    <xf numFmtId="0" fontId="12" fillId="0" borderId="5" xfId="0" applyFont="1" applyFill="1" applyBorder="1" applyAlignment="1" applyProtection="1">
      <alignment horizontal="center"/>
      <protection/>
    </xf>
    <xf numFmtId="1" fontId="12" fillId="0" borderId="5" xfId="0" applyNumberFormat="1" applyFont="1" applyFill="1" applyBorder="1" applyAlignment="1" applyProtection="1">
      <alignment horizontal="center"/>
      <protection/>
    </xf>
    <xf numFmtId="0" fontId="12" fillId="2" borderId="5" xfId="0" applyFont="1" applyFill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7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12" fillId="0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5" xfId="0" applyFont="1" applyFill="1" applyBorder="1" applyAlignment="1" applyProtection="1">
      <alignment horizontal="left" wrapText="1"/>
      <protection locked="0"/>
    </xf>
    <xf numFmtId="0" fontId="12" fillId="2" borderId="5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0" fontId="21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1" fontId="20" fillId="2" borderId="5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/>
    </xf>
    <xf numFmtId="1" fontId="7" fillId="0" borderId="5" xfId="0" applyNumberFormat="1" applyFont="1" applyBorder="1" applyAlignment="1" applyProtection="1">
      <alignment horizontal="center"/>
      <protection locked="0"/>
    </xf>
    <xf numFmtId="1" fontId="7" fillId="0" borderId="5" xfId="0" applyNumberFormat="1" applyFont="1" applyBorder="1" applyAlignment="1" applyProtection="1">
      <alignment horizontal="center" wrapText="1"/>
      <protection locked="0"/>
    </xf>
    <xf numFmtId="1" fontId="7" fillId="0" borderId="5" xfId="0" applyNumberFormat="1" applyFont="1" applyBorder="1" applyAlignment="1" applyProtection="1">
      <alignment/>
      <protection locked="0"/>
    </xf>
    <xf numFmtId="1" fontId="7" fillId="0" borderId="5" xfId="0" applyNumberFormat="1" applyFont="1" applyFill="1" applyBorder="1" applyAlignment="1">
      <alignment horizontal="left"/>
    </xf>
    <xf numFmtId="1" fontId="7" fillId="0" borderId="5" xfId="0" applyNumberFormat="1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1" fontId="7" fillId="0" borderId="5" xfId="0" applyNumberFormat="1" applyFont="1" applyBorder="1" applyAlignment="1" applyProtection="1">
      <alignment wrapText="1"/>
      <protection locked="0"/>
    </xf>
    <xf numFmtId="1" fontId="7" fillId="0" borderId="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 applyProtection="1">
      <alignment horizontal="center"/>
      <protection locked="0"/>
    </xf>
    <xf numFmtId="0" fontId="8" fillId="0" borderId="0" xfId="18" applyFont="1" applyAlignment="1">
      <alignment/>
      <protection/>
    </xf>
    <xf numFmtId="0" fontId="7" fillId="0" borderId="0" xfId="18" applyFont="1" applyFill="1" applyBorder="1" applyAlignment="1" applyProtection="1">
      <alignment horizontal="center"/>
      <protection/>
    </xf>
    <xf numFmtId="0" fontId="8" fillId="0" borderId="0" xfId="18" applyFont="1" applyAlignment="1">
      <alignment horizontal="center" vertical="top"/>
      <protection/>
    </xf>
    <xf numFmtId="0" fontId="7" fillId="0" borderId="6" xfId="18" applyFont="1" applyBorder="1" applyAlignment="1">
      <alignment horizontal="center"/>
      <protection/>
    </xf>
    <xf numFmtId="0" fontId="7" fillId="0" borderId="7" xfId="18" applyFont="1" applyBorder="1" applyAlignment="1">
      <alignment horizontal="center"/>
      <protection/>
    </xf>
    <xf numFmtId="0" fontId="7" fillId="0" borderId="8" xfId="18" applyFont="1" applyBorder="1" applyAlignment="1">
      <alignment horizontal="center"/>
      <protection/>
    </xf>
    <xf numFmtId="0" fontId="7" fillId="0" borderId="1" xfId="18" applyFont="1" applyFill="1" applyBorder="1" applyAlignment="1" applyProtection="1">
      <alignment horizontal="center"/>
      <protection/>
    </xf>
    <xf numFmtId="0" fontId="7" fillId="0" borderId="2" xfId="18" applyFont="1" applyFill="1" applyBorder="1" applyAlignment="1" applyProtection="1">
      <alignment horizontal="center"/>
      <protection/>
    </xf>
    <xf numFmtId="0" fontId="7" fillId="0" borderId="3" xfId="18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18" applyFont="1" applyFill="1" applyBorder="1" applyAlignment="1" applyProtection="1">
      <alignment horizontal="center"/>
      <protection/>
    </xf>
    <xf numFmtId="0" fontId="7" fillId="0" borderId="9" xfId="18" applyFont="1" applyFill="1" applyBorder="1" applyAlignment="1" applyProtection="1">
      <alignment horizontal="center"/>
      <protection/>
    </xf>
    <xf numFmtId="0" fontId="7" fillId="0" borderId="10" xfId="18" applyFont="1" applyFill="1" applyBorder="1" applyAlignment="1" applyProtection="1">
      <alignment horizontal="center"/>
      <protection/>
    </xf>
    <xf numFmtId="0" fontId="8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1" fontId="7" fillId="0" borderId="6" xfId="18" applyNumberFormat="1" applyFont="1" applyFill="1" applyBorder="1" applyAlignment="1" applyProtection="1">
      <alignment horizontal="center"/>
      <protection/>
    </xf>
    <xf numFmtId="1" fontId="7" fillId="0" borderId="7" xfId="18" applyNumberFormat="1" applyFont="1" applyFill="1" applyBorder="1" applyAlignment="1" applyProtection="1">
      <alignment horizontal="center"/>
      <protection/>
    </xf>
    <xf numFmtId="1" fontId="7" fillId="0" borderId="8" xfId="18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6" xfId="18" applyFont="1" applyFill="1" applyBorder="1" applyAlignment="1" applyProtection="1">
      <alignment horizontal="center"/>
      <protection/>
    </xf>
    <xf numFmtId="0" fontId="7" fillId="0" borderId="7" xfId="18" applyFont="1" applyFill="1" applyBorder="1" applyAlignment="1" applyProtection="1">
      <alignment horizontal="center"/>
      <protection/>
    </xf>
    <xf numFmtId="0" fontId="7" fillId="0" borderId="8" xfId="18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9"/>
  <sheetViews>
    <sheetView zoomScale="72" zoomScaleNormal="72" workbookViewId="0" topLeftCell="A1">
      <selection activeCell="AT32" sqref="AT32"/>
    </sheetView>
  </sheetViews>
  <sheetFormatPr defaultColWidth="8.796875" defaultRowHeight="15"/>
  <cols>
    <col min="1" max="1" width="5.19921875" style="3" customWidth="1"/>
    <col min="2" max="53" width="2.796875" style="3" customWidth="1"/>
    <col min="54" max="58" width="2.296875" style="3" customWidth="1"/>
    <col min="59" max="16384" width="9" style="3" customWidth="1"/>
  </cols>
  <sheetData>
    <row r="1" spans="1:44" ht="18.75">
      <c r="A1" s="22"/>
      <c r="B1" s="4"/>
      <c r="C1" s="4"/>
      <c r="D1" s="4"/>
      <c r="E1" s="4"/>
      <c r="F1" s="4"/>
      <c r="G1" s="4"/>
      <c r="M1" s="2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53" ht="18.75" customHeight="1">
      <c r="A2" s="144" t="s">
        <v>162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</row>
    <row r="3" spans="1:53" ht="18.75" customHeight="1">
      <c r="A3" s="144" t="s">
        <v>105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</row>
    <row r="4" spans="1:53" ht="18.75" customHeight="1">
      <c r="A4" s="144" t="s">
        <v>106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</row>
    <row r="5" spans="1:53" ht="18.75" customHeight="1">
      <c r="A5" s="145" t="s">
        <v>107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</row>
    <row r="6" spans="1:53" ht="18.75" customHeight="1">
      <c r="A6" s="144" t="s">
        <v>161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</row>
    <row r="7" spans="1:38" ht="18.75">
      <c r="A7" s="22"/>
      <c r="B7" s="4"/>
      <c r="C7" s="4"/>
      <c r="D7" s="4"/>
      <c r="E7" s="4"/>
      <c r="F7" s="4"/>
      <c r="G7" s="4"/>
      <c r="M7" s="2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7" ht="15.75">
      <c r="A8" s="22"/>
      <c r="B8" s="4"/>
      <c r="C8" s="4"/>
      <c r="D8" s="4"/>
      <c r="E8" s="4"/>
      <c r="F8" s="4"/>
      <c r="G8" s="4"/>
    </row>
    <row r="9" spans="1:23" ht="20.25">
      <c r="A9" s="22"/>
      <c r="B9" s="22"/>
      <c r="C9" s="22"/>
      <c r="D9" s="22"/>
      <c r="E9" s="22"/>
      <c r="F9" s="22"/>
      <c r="G9" s="22"/>
      <c r="S9" s="6"/>
      <c r="T9" s="38"/>
      <c r="W9" s="38" t="s">
        <v>0</v>
      </c>
    </row>
    <row r="10" spans="1:34" ht="18.75">
      <c r="A10" s="4"/>
      <c r="B10" s="22"/>
      <c r="C10" s="22"/>
      <c r="D10" s="22"/>
      <c r="E10" s="4"/>
      <c r="F10" s="4"/>
      <c r="G10" s="4"/>
      <c r="K10" s="7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</row>
    <row r="11" spans="1:48" ht="18.75">
      <c r="A11" s="4" t="s">
        <v>237</v>
      </c>
      <c r="B11" s="22"/>
      <c r="C11" s="22"/>
      <c r="D11" s="22"/>
      <c r="E11" s="4"/>
      <c r="F11" s="4"/>
      <c r="G11" s="4"/>
      <c r="K11" s="7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N11" s="4" t="s">
        <v>154</v>
      </c>
      <c r="AP11" s="4"/>
      <c r="AV11" s="7" t="s">
        <v>108</v>
      </c>
    </row>
    <row r="12" spans="1:40" ht="15.75">
      <c r="A12" s="22" t="s">
        <v>241</v>
      </c>
      <c r="B12" s="22"/>
      <c r="C12" s="22"/>
      <c r="D12" s="22"/>
      <c r="E12" s="22"/>
      <c r="F12" s="22"/>
      <c r="G12" s="22"/>
      <c r="H12" s="5"/>
      <c r="N12" s="130" t="s">
        <v>264</v>
      </c>
      <c r="O12" s="4"/>
      <c r="P12" s="4"/>
      <c r="Q12" s="4"/>
      <c r="R12" s="4"/>
      <c r="Y12" s="42" t="s">
        <v>142</v>
      </c>
      <c r="AN12" s="4" t="s">
        <v>153</v>
      </c>
    </row>
    <row r="13" spans="1:46" ht="18.75">
      <c r="A13" s="22" t="s">
        <v>96</v>
      </c>
      <c r="P13" s="7"/>
      <c r="Y13" s="40"/>
      <c r="AD13" s="7"/>
      <c r="AF13" s="7"/>
      <c r="AN13" s="4" t="s">
        <v>155</v>
      </c>
      <c r="AS13" s="4" t="s">
        <v>109</v>
      </c>
      <c r="AT13" s="4"/>
    </row>
    <row r="14" spans="1:47" ht="18.75">
      <c r="A14" s="4" t="s">
        <v>90</v>
      </c>
      <c r="L14" s="7"/>
      <c r="Z14" s="7"/>
      <c r="AB14" s="7"/>
      <c r="AN14" s="4" t="s">
        <v>110</v>
      </c>
      <c r="AP14" s="4"/>
      <c r="AS14" s="7" t="s">
        <v>108</v>
      </c>
      <c r="AT14" s="4" t="s">
        <v>111</v>
      </c>
      <c r="AU14" s="4"/>
    </row>
    <row r="15" spans="1:48" ht="18.75">
      <c r="A15" s="22"/>
      <c r="L15" s="7"/>
      <c r="Z15" s="7"/>
      <c r="AB15" s="7"/>
      <c r="AN15" s="4" t="s">
        <v>112</v>
      </c>
      <c r="AP15" s="4"/>
      <c r="AT15" s="7" t="s">
        <v>108</v>
      </c>
      <c r="AU15" s="4" t="s">
        <v>113</v>
      </c>
      <c r="AV15" s="4"/>
    </row>
    <row r="16" spans="23:44" ht="15.75">
      <c r="W16" s="8" t="s">
        <v>97</v>
      </c>
      <c r="AN16" s="4" t="s">
        <v>114</v>
      </c>
      <c r="AR16" s="4" t="s">
        <v>115</v>
      </c>
    </row>
    <row r="18" spans="1:53" ht="12.75">
      <c r="A18" s="9"/>
      <c r="B18" s="133" t="s">
        <v>1</v>
      </c>
      <c r="C18" s="134"/>
      <c r="D18" s="134"/>
      <c r="E18" s="135"/>
      <c r="F18" s="18"/>
      <c r="G18" s="10" t="s">
        <v>2</v>
      </c>
      <c r="H18" s="10"/>
      <c r="I18" s="11"/>
      <c r="J18" s="24"/>
      <c r="K18" s="10" t="s">
        <v>3</v>
      </c>
      <c r="L18" s="10"/>
      <c r="M18" s="25"/>
      <c r="N18" s="18"/>
      <c r="O18" s="10" t="s">
        <v>4</v>
      </c>
      <c r="P18" s="10"/>
      <c r="Q18" s="10"/>
      <c r="R18" s="25"/>
      <c r="S18" s="24"/>
      <c r="T18" s="10" t="s">
        <v>5</v>
      </c>
      <c r="U18" s="10"/>
      <c r="V18" s="25"/>
      <c r="W18" s="18"/>
      <c r="X18" s="10" t="s">
        <v>6</v>
      </c>
      <c r="Y18" s="10"/>
      <c r="Z18" s="25"/>
      <c r="AA18" s="133" t="s">
        <v>7</v>
      </c>
      <c r="AB18" s="134"/>
      <c r="AC18" s="134"/>
      <c r="AD18" s="134"/>
      <c r="AE18" s="135"/>
      <c r="AF18" s="24"/>
      <c r="AG18" s="10" t="s">
        <v>8</v>
      </c>
      <c r="AH18" s="10"/>
      <c r="AI18" s="25"/>
      <c r="AJ18" s="18"/>
      <c r="AK18" s="10" t="s">
        <v>9</v>
      </c>
      <c r="AL18" s="10"/>
      <c r="AM18" s="25"/>
      <c r="AN18" s="133" t="s">
        <v>10</v>
      </c>
      <c r="AO18" s="134"/>
      <c r="AP18" s="134"/>
      <c r="AQ18" s="134"/>
      <c r="AR18" s="135"/>
      <c r="AS18" s="133" t="s">
        <v>11</v>
      </c>
      <c r="AT18" s="134"/>
      <c r="AU18" s="134"/>
      <c r="AV18" s="135"/>
      <c r="AW18" s="133" t="s">
        <v>12</v>
      </c>
      <c r="AX18" s="134"/>
      <c r="AY18" s="134"/>
      <c r="AZ18" s="134"/>
      <c r="BA18" s="135"/>
    </row>
    <row r="19" spans="1:53" ht="12.75">
      <c r="A19" s="12" t="s">
        <v>13</v>
      </c>
      <c r="B19" s="55">
        <v>1</v>
      </c>
      <c r="C19" s="55">
        <v>2</v>
      </c>
      <c r="D19" s="55">
        <v>3</v>
      </c>
      <c r="E19" s="55">
        <v>4</v>
      </c>
      <c r="F19" s="55">
        <v>5</v>
      </c>
      <c r="G19" s="55">
        <v>6</v>
      </c>
      <c r="H19" s="55">
        <v>7</v>
      </c>
      <c r="I19" s="55">
        <v>8</v>
      </c>
      <c r="J19" s="56">
        <v>9</v>
      </c>
      <c r="K19" s="55">
        <v>10</v>
      </c>
      <c r="L19" s="55">
        <v>11</v>
      </c>
      <c r="M19" s="55">
        <v>12</v>
      </c>
      <c r="N19" s="55">
        <v>13</v>
      </c>
      <c r="O19" s="55">
        <v>14</v>
      </c>
      <c r="P19" s="55">
        <v>15</v>
      </c>
      <c r="Q19" s="55">
        <v>16</v>
      </c>
      <c r="R19" s="55">
        <v>17</v>
      </c>
      <c r="S19" s="55">
        <v>18</v>
      </c>
      <c r="T19" s="55">
        <v>19</v>
      </c>
      <c r="U19" s="57">
        <v>20</v>
      </c>
      <c r="V19" s="55">
        <v>21</v>
      </c>
      <c r="W19" s="55">
        <v>22</v>
      </c>
      <c r="X19" s="55">
        <v>23</v>
      </c>
      <c r="Y19" s="55">
        <v>24</v>
      </c>
      <c r="Z19" s="55">
        <v>25</v>
      </c>
      <c r="AA19" s="55">
        <v>26</v>
      </c>
      <c r="AB19" s="55">
        <v>27</v>
      </c>
      <c r="AC19" s="55">
        <v>28</v>
      </c>
      <c r="AD19" s="55">
        <v>29</v>
      </c>
      <c r="AE19" s="55">
        <v>30</v>
      </c>
      <c r="AF19" s="55">
        <v>31</v>
      </c>
      <c r="AG19" s="55">
        <v>32</v>
      </c>
      <c r="AH19" s="55">
        <v>33</v>
      </c>
      <c r="AI19" s="55">
        <v>34</v>
      </c>
      <c r="AJ19" s="55">
        <v>35</v>
      </c>
      <c r="AK19" s="55">
        <v>36</v>
      </c>
      <c r="AL19" s="55">
        <v>37</v>
      </c>
      <c r="AM19" s="55">
        <v>38</v>
      </c>
      <c r="AN19" s="55">
        <v>39</v>
      </c>
      <c r="AO19" s="55">
        <v>40</v>
      </c>
      <c r="AP19" s="55">
        <v>41</v>
      </c>
      <c r="AQ19" s="55">
        <v>42</v>
      </c>
      <c r="AR19" s="55">
        <v>43</v>
      </c>
      <c r="AS19" s="55">
        <v>44</v>
      </c>
      <c r="AT19" s="55">
        <v>45</v>
      </c>
      <c r="AU19" s="55">
        <v>46</v>
      </c>
      <c r="AV19" s="55">
        <v>47</v>
      </c>
      <c r="AW19" s="55">
        <v>48</v>
      </c>
      <c r="AX19" s="55">
        <v>49</v>
      </c>
      <c r="AY19" s="55">
        <v>50</v>
      </c>
      <c r="AZ19" s="55">
        <v>51</v>
      </c>
      <c r="BA19" s="55">
        <v>52</v>
      </c>
    </row>
    <row r="20" spans="1:53" ht="12.75">
      <c r="A20" s="12" t="s">
        <v>14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164</v>
      </c>
      <c r="U20" s="59" t="s">
        <v>164</v>
      </c>
      <c r="V20" s="59" t="s">
        <v>164</v>
      </c>
      <c r="W20" s="59" t="s">
        <v>165</v>
      </c>
      <c r="X20" s="59" t="s">
        <v>165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 t="s">
        <v>164</v>
      </c>
      <c r="AQ20" s="59" t="s">
        <v>164</v>
      </c>
      <c r="AR20" s="59" t="s">
        <v>164</v>
      </c>
      <c r="AS20" s="59" t="s">
        <v>164</v>
      </c>
      <c r="AT20" s="61" t="s">
        <v>165</v>
      </c>
      <c r="AU20" s="61" t="s">
        <v>165</v>
      </c>
      <c r="AV20" s="61" t="s">
        <v>165</v>
      </c>
      <c r="AW20" s="61" t="s">
        <v>165</v>
      </c>
      <c r="AX20" s="61" t="s">
        <v>165</v>
      </c>
      <c r="AY20" s="61" t="s">
        <v>165</v>
      </c>
      <c r="AZ20" s="61" t="s">
        <v>165</v>
      </c>
      <c r="BA20" s="61" t="s">
        <v>165</v>
      </c>
    </row>
    <row r="21" spans="1:53" ht="12.75">
      <c r="A21" s="12" t="s">
        <v>15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59" t="s">
        <v>164</v>
      </c>
      <c r="U21" s="59" t="s">
        <v>164</v>
      </c>
      <c r="V21" s="59" t="s">
        <v>164</v>
      </c>
      <c r="W21" s="59" t="s">
        <v>165</v>
      </c>
      <c r="X21" s="59" t="s">
        <v>165</v>
      </c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59" t="s">
        <v>164</v>
      </c>
      <c r="AQ21" s="59" t="s">
        <v>164</v>
      </c>
      <c r="AR21" s="59" t="s">
        <v>164</v>
      </c>
      <c r="AS21" s="61" t="s">
        <v>163</v>
      </c>
      <c r="AT21" s="61" t="s">
        <v>163</v>
      </c>
      <c r="AU21" s="61" t="s">
        <v>165</v>
      </c>
      <c r="AV21" s="61" t="s">
        <v>165</v>
      </c>
      <c r="AW21" s="61" t="s">
        <v>165</v>
      </c>
      <c r="AX21" s="61" t="s">
        <v>165</v>
      </c>
      <c r="AY21" s="61" t="s">
        <v>165</v>
      </c>
      <c r="AZ21" s="61" t="s">
        <v>165</v>
      </c>
      <c r="BA21" s="61" t="s">
        <v>165</v>
      </c>
    </row>
    <row r="22" spans="1:53" ht="12.75">
      <c r="A22" s="12" t="s">
        <v>16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59" t="s">
        <v>164</v>
      </c>
      <c r="U22" s="59" t="s">
        <v>164</v>
      </c>
      <c r="V22" s="59" t="s">
        <v>164</v>
      </c>
      <c r="W22" s="59" t="s">
        <v>165</v>
      </c>
      <c r="X22" s="59" t="s">
        <v>165</v>
      </c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59" t="s">
        <v>164</v>
      </c>
      <c r="AQ22" s="59" t="s">
        <v>164</v>
      </c>
      <c r="AR22" s="59" t="s">
        <v>164</v>
      </c>
      <c r="AS22" s="61" t="s">
        <v>163</v>
      </c>
      <c r="AT22" s="61" t="s">
        <v>163</v>
      </c>
      <c r="AU22" s="61" t="s">
        <v>165</v>
      </c>
      <c r="AV22" s="61" t="s">
        <v>165</v>
      </c>
      <c r="AW22" s="61" t="s">
        <v>165</v>
      </c>
      <c r="AX22" s="61" t="s">
        <v>165</v>
      </c>
      <c r="AY22" s="61" t="s">
        <v>165</v>
      </c>
      <c r="AZ22" s="61" t="s">
        <v>165</v>
      </c>
      <c r="BA22" s="61" t="s">
        <v>165</v>
      </c>
    </row>
    <row r="23" spans="1:53" ht="12.75">
      <c r="A23" s="12" t="s">
        <v>17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9" t="s">
        <v>164</v>
      </c>
      <c r="U23" s="59" t="s">
        <v>164</v>
      </c>
      <c r="V23" s="59" t="s">
        <v>164</v>
      </c>
      <c r="W23" s="59" t="s">
        <v>165</v>
      </c>
      <c r="X23" s="59" t="s">
        <v>165</v>
      </c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59" t="s">
        <v>164</v>
      </c>
      <c r="AR23" s="59" t="s">
        <v>164</v>
      </c>
      <c r="AS23" s="59" t="s">
        <v>164</v>
      </c>
      <c r="AT23" s="61" t="s">
        <v>165</v>
      </c>
      <c r="AU23" s="61" t="s">
        <v>165</v>
      </c>
      <c r="AV23" s="61" t="s">
        <v>165</v>
      </c>
      <c r="AW23" s="61" t="s">
        <v>165</v>
      </c>
      <c r="AX23" s="61" t="s">
        <v>165</v>
      </c>
      <c r="AY23" s="61" t="s">
        <v>165</v>
      </c>
      <c r="AZ23" s="61" t="s">
        <v>165</v>
      </c>
      <c r="BA23" s="61" t="s">
        <v>165</v>
      </c>
    </row>
    <row r="24" spans="1:53" ht="12.75">
      <c r="A24" s="12" t="s">
        <v>18</v>
      </c>
      <c r="B24" s="60" t="s">
        <v>134</v>
      </c>
      <c r="C24" s="60" t="s">
        <v>134</v>
      </c>
      <c r="D24" s="60" t="s">
        <v>134</v>
      </c>
      <c r="E24" s="60" t="s">
        <v>134</v>
      </c>
      <c r="F24" s="60" t="s">
        <v>134</v>
      </c>
      <c r="G24" s="60" t="s">
        <v>134</v>
      </c>
      <c r="H24" s="60" t="s">
        <v>134</v>
      </c>
      <c r="I24" s="60" t="s">
        <v>134</v>
      </c>
      <c r="J24" s="60" t="s">
        <v>134</v>
      </c>
      <c r="K24" s="60"/>
      <c r="L24" s="60"/>
      <c r="M24" s="60"/>
      <c r="N24" s="60"/>
      <c r="O24" s="60"/>
      <c r="P24" s="61"/>
      <c r="Q24" s="61"/>
      <c r="R24" s="59" t="s">
        <v>164</v>
      </c>
      <c r="S24" s="59" t="s">
        <v>164</v>
      </c>
      <c r="T24" s="59" t="s">
        <v>165</v>
      </c>
      <c r="U24" s="59" t="s">
        <v>165</v>
      </c>
      <c r="V24" s="61" t="s">
        <v>134</v>
      </c>
      <c r="W24" s="61" t="s">
        <v>134</v>
      </c>
      <c r="X24" s="61" t="s">
        <v>134</v>
      </c>
      <c r="Y24" s="61" t="s">
        <v>134</v>
      </c>
      <c r="Z24" s="61" t="s">
        <v>134</v>
      </c>
      <c r="AA24" s="61" t="s">
        <v>134</v>
      </c>
      <c r="AB24" s="61" t="s">
        <v>134</v>
      </c>
      <c r="AC24" s="61"/>
      <c r="AD24" s="61"/>
      <c r="AE24" s="61"/>
      <c r="AF24" s="61"/>
      <c r="AG24" s="61"/>
      <c r="AH24" s="61"/>
      <c r="AI24" s="61"/>
      <c r="AJ24" s="61"/>
      <c r="AK24" s="61" t="s">
        <v>164</v>
      </c>
      <c r="AL24" s="61" t="s">
        <v>166</v>
      </c>
      <c r="AM24" s="61" t="s">
        <v>166</v>
      </c>
      <c r="AN24" s="61" t="s">
        <v>166</v>
      </c>
      <c r="AO24" s="61" t="s">
        <v>166</v>
      </c>
      <c r="AP24" s="61" t="s">
        <v>166</v>
      </c>
      <c r="AQ24" s="61" t="s">
        <v>166</v>
      </c>
      <c r="AR24" s="61" t="s">
        <v>166</v>
      </c>
      <c r="AS24" s="61" t="s">
        <v>166</v>
      </c>
      <c r="AT24" s="61" t="s">
        <v>165</v>
      </c>
      <c r="AU24" s="61" t="s">
        <v>165</v>
      </c>
      <c r="AV24" s="61" t="s">
        <v>165</v>
      </c>
      <c r="AW24" s="61" t="s">
        <v>165</v>
      </c>
      <c r="AX24" s="61" t="s">
        <v>165</v>
      </c>
      <c r="AY24" s="61" t="s">
        <v>165</v>
      </c>
      <c r="AZ24" s="61" t="s">
        <v>165</v>
      </c>
      <c r="BA24" s="61" t="s">
        <v>165</v>
      </c>
    </row>
    <row r="25" ht="15.75">
      <c r="C25" s="4" t="s">
        <v>98</v>
      </c>
    </row>
    <row r="26" spans="1:53" ht="15.75">
      <c r="A26" s="31" t="s">
        <v>133</v>
      </c>
      <c r="B26" s="32"/>
      <c r="C26" s="32"/>
      <c r="D26" s="32"/>
      <c r="E26" s="32"/>
      <c r="F26" s="32"/>
      <c r="G26" s="32"/>
      <c r="H26" s="32"/>
      <c r="I26" s="33" t="s">
        <v>134</v>
      </c>
      <c r="J26" s="31" t="s">
        <v>116</v>
      </c>
      <c r="K26" s="32"/>
      <c r="L26" s="32"/>
      <c r="M26" s="32"/>
      <c r="N26" s="32"/>
      <c r="O26" s="32"/>
      <c r="P26" s="32"/>
      <c r="Q26" s="32"/>
      <c r="R26" s="32"/>
      <c r="S26" s="32"/>
      <c r="T26" s="31" t="s">
        <v>238</v>
      </c>
      <c r="U26" s="32"/>
      <c r="V26" s="32"/>
      <c r="W26" s="33"/>
      <c r="X26" s="33"/>
      <c r="Y26" s="32"/>
      <c r="Z26" s="39"/>
      <c r="AA26" s="32"/>
      <c r="AB26" s="31"/>
      <c r="AC26" s="32"/>
      <c r="AD26" s="33" t="s">
        <v>135</v>
      </c>
      <c r="AE26" s="32"/>
      <c r="AF26" s="32"/>
      <c r="AG26" s="32"/>
      <c r="AH26" s="32"/>
      <c r="AI26" s="32"/>
      <c r="AJ26" s="32"/>
      <c r="AK26" s="32"/>
      <c r="AL26" s="31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</row>
    <row r="27" ht="15.75">
      <c r="A27" s="31" t="s">
        <v>239</v>
      </c>
    </row>
    <row r="29" ht="15.75">
      <c r="O29" s="8" t="s">
        <v>242</v>
      </c>
    </row>
    <row r="31" spans="7:40" ht="15">
      <c r="G31" s="49" t="s">
        <v>99</v>
      </c>
      <c r="H31" s="50"/>
      <c r="I31" s="50"/>
      <c r="J31" s="50"/>
      <c r="K31" s="136" t="s">
        <v>100</v>
      </c>
      <c r="L31" s="137"/>
      <c r="M31" s="137"/>
      <c r="N31" s="137"/>
      <c r="O31" s="138"/>
      <c r="P31" s="136" t="s">
        <v>19</v>
      </c>
      <c r="Q31" s="137"/>
      <c r="R31" s="137"/>
      <c r="S31" s="137"/>
      <c r="T31" s="138"/>
      <c r="U31" s="49" t="s">
        <v>101</v>
      </c>
      <c r="V31" s="50"/>
      <c r="W31" s="50"/>
      <c r="X31" s="49" t="s">
        <v>136</v>
      </c>
      <c r="Y31" s="50"/>
      <c r="Z31" s="50"/>
      <c r="AA31" s="136" t="s">
        <v>20</v>
      </c>
      <c r="AB31" s="137"/>
      <c r="AC31" s="137"/>
      <c r="AD31" s="138"/>
      <c r="AE31" s="136" t="s">
        <v>21</v>
      </c>
      <c r="AF31" s="139"/>
      <c r="AG31" s="139"/>
      <c r="AH31" s="140"/>
      <c r="AI31" s="136" t="s">
        <v>13</v>
      </c>
      <c r="AJ31" s="137"/>
      <c r="AK31" s="138"/>
      <c r="AL31" s="131"/>
      <c r="AM31" s="131"/>
      <c r="AN31" s="131"/>
    </row>
    <row r="32" spans="7:40" ht="12.75">
      <c r="G32" s="141" t="s">
        <v>22</v>
      </c>
      <c r="H32" s="142"/>
      <c r="I32" s="142"/>
      <c r="J32" s="143"/>
      <c r="K32" s="51"/>
      <c r="L32" s="52" t="s">
        <v>23</v>
      </c>
      <c r="M32" s="52"/>
      <c r="N32" s="53"/>
      <c r="O32" s="53"/>
      <c r="P32" s="141" t="s">
        <v>24</v>
      </c>
      <c r="Q32" s="142"/>
      <c r="R32" s="131"/>
      <c r="S32" s="142"/>
      <c r="T32" s="143"/>
      <c r="U32" s="51" t="s">
        <v>102</v>
      </c>
      <c r="V32" s="52"/>
      <c r="W32" s="53"/>
      <c r="X32" s="141" t="s">
        <v>137</v>
      </c>
      <c r="Y32" s="131"/>
      <c r="Z32" s="143"/>
      <c r="AA32" s="51"/>
      <c r="AB32" s="52"/>
      <c r="AC32" s="53"/>
      <c r="AD32" s="53"/>
      <c r="AE32" s="51"/>
      <c r="AF32" s="53"/>
      <c r="AG32" s="53"/>
      <c r="AH32" s="54"/>
      <c r="AI32" s="51"/>
      <c r="AJ32" s="53"/>
      <c r="AK32" s="54"/>
      <c r="AL32" s="52"/>
      <c r="AM32" s="52"/>
      <c r="AN32" s="52"/>
    </row>
    <row r="33" spans="7:40" ht="15" customHeight="1">
      <c r="G33" s="146">
        <f>AE33-SUM(K33:AA33)</f>
        <v>35</v>
      </c>
      <c r="H33" s="147"/>
      <c r="I33" s="147"/>
      <c r="J33" s="148"/>
      <c r="K33" s="149">
        <f>COUNTIF(B20:BA20,"Э")</f>
        <v>7</v>
      </c>
      <c r="L33" s="150"/>
      <c r="M33" s="150"/>
      <c r="N33" s="150"/>
      <c r="O33" s="151"/>
      <c r="P33" s="149">
        <f>COUNTIF(B20:BA20,"У")</f>
        <v>0</v>
      </c>
      <c r="Q33" s="150"/>
      <c r="R33" s="150"/>
      <c r="S33" s="150"/>
      <c r="T33" s="151"/>
      <c r="U33" s="149">
        <f>COUNTIF(B20:BA20,"П")</f>
        <v>0</v>
      </c>
      <c r="V33" s="150"/>
      <c r="W33" s="151"/>
      <c r="X33" s="149">
        <f>COUNTIF(B20:BA20,"Г")</f>
        <v>0</v>
      </c>
      <c r="Y33" s="150"/>
      <c r="Z33" s="151"/>
      <c r="AA33" s="149">
        <f>COUNTIF(B20:BA20,"К")</f>
        <v>10</v>
      </c>
      <c r="AB33" s="150"/>
      <c r="AC33" s="150"/>
      <c r="AD33" s="151"/>
      <c r="AE33" s="146">
        <v>52</v>
      </c>
      <c r="AF33" s="157"/>
      <c r="AG33" s="157"/>
      <c r="AH33" s="158"/>
      <c r="AI33" s="51" t="s">
        <v>25</v>
      </c>
      <c r="AJ33" s="53"/>
      <c r="AK33" s="54"/>
      <c r="AL33" s="52"/>
      <c r="AM33" s="52"/>
      <c r="AN33" s="52"/>
    </row>
    <row r="34" spans="7:40" ht="15" customHeight="1">
      <c r="G34" s="146">
        <f>AE34-SUM(K34:AA34)</f>
        <v>35</v>
      </c>
      <c r="H34" s="147"/>
      <c r="I34" s="147"/>
      <c r="J34" s="148"/>
      <c r="K34" s="149">
        <f>COUNTIF(B21:BA21,"Э")</f>
        <v>6</v>
      </c>
      <c r="L34" s="150"/>
      <c r="M34" s="150"/>
      <c r="N34" s="150"/>
      <c r="O34" s="151"/>
      <c r="P34" s="149">
        <f>COUNTIF(B21:BA21,"У")</f>
        <v>2</v>
      </c>
      <c r="Q34" s="150"/>
      <c r="R34" s="150"/>
      <c r="S34" s="150"/>
      <c r="T34" s="151"/>
      <c r="U34" s="149">
        <f>COUNTIF(B21:BA21,"П")</f>
        <v>0</v>
      </c>
      <c r="V34" s="150"/>
      <c r="W34" s="151"/>
      <c r="X34" s="149">
        <f>COUNTIF(B21:BA21,"Г")</f>
        <v>0</v>
      </c>
      <c r="Y34" s="150"/>
      <c r="Z34" s="151"/>
      <c r="AA34" s="149">
        <f>COUNTIF(B21:BA21,"К")</f>
        <v>9</v>
      </c>
      <c r="AB34" s="150"/>
      <c r="AC34" s="150"/>
      <c r="AD34" s="151"/>
      <c r="AE34" s="146">
        <v>52</v>
      </c>
      <c r="AF34" s="157"/>
      <c r="AG34" s="157"/>
      <c r="AH34" s="158"/>
      <c r="AI34" s="51" t="s">
        <v>26</v>
      </c>
      <c r="AJ34" s="53"/>
      <c r="AK34" s="54"/>
      <c r="AL34" s="52"/>
      <c r="AM34" s="52"/>
      <c r="AN34" s="52"/>
    </row>
    <row r="35" spans="7:40" ht="15" customHeight="1">
      <c r="G35" s="146">
        <f>AE35-SUM(K35:AA35)</f>
        <v>35</v>
      </c>
      <c r="H35" s="147"/>
      <c r="I35" s="147"/>
      <c r="J35" s="148"/>
      <c r="K35" s="149">
        <f>COUNTIF(B22:BA22,"Э")</f>
        <v>6</v>
      </c>
      <c r="L35" s="150"/>
      <c r="M35" s="150"/>
      <c r="N35" s="150"/>
      <c r="O35" s="151"/>
      <c r="P35" s="149">
        <f>COUNTIF(B22:BA22,"У")</f>
        <v>2</v>
      </c>
      <c r="Q35" s="150"/>
      <c r="R35" s="150"/>
      <c r="S35" s="150"/>
      <c r="T35" s="151"/>
      <c r="U35" s="149">
        <f>COUNTIF(B22:BA22,"П")</f>
        <v>0</v>
      </c>
      <c r="V35" s="150"/>
      <c r="W35" s="151"/>
      <c r="X35" s="149">
        <f>COUNTIF(B22:BA22,"Г")</f>
        <v>0</v>
      </c>
      <c r="Y35" s="150"/>
      <c r="Z35" s="151"/>
      <c r="AA35" s="149">
        <f>COUNTIF(B22:BA22,"К")</f>
        <v>9</v>
      </c>
      <c r="AB35" s="150"/>
      <c r="AC35" s="150"/>
      <c r="AD35" s="151"/>
      <c r="AE35" s="146">
        <v>52</v>
      </c>
      <c r="AF35" s="152"/>
      <c r="AG35" s="152"/>
      <c r="AH35" s="153"/>
      <c r="AI35" s="51" t="s">
        <v>27</v>
      </c>
      <c r="AJ35" s="53"/>
      <c r="AK35" s="54"/>
      <c r="AL35" s="52"/>
      <c r="AM35" s="52"/>
      <c r="AN35" s="52"/>
    </row>
    <row r="36" spans="7:40" ht="15" customHeight="1">
      <c r="G36" s="146">
        <f>AE36-SUM(K36:AA36)</f>
        <v>36</v>
      </c>
      <c r="H36" s="147"/>
      <c r="I36" s="147"/>
      <c r="J36" s="148"/>
      <c r="K36" s="149">
        <f>COUNTIF(B23:BA23,"Э")</f>
        <v>6</v>
      </c>
      <c r="L36" s="150"/>
      <c r="M36" s="150"/>
      <c r="N36" s="150"/>
      <c r="O36" s="151"/>
      <c r="P36" s="149">
        <f>COUNTIF(B23:BA23,"У")</f>
        <v>0</v>
      </c>
      <c r="Q36" s="150"/>
      <c r="R36" s="150"/>
      <c r="S36" s="150"/>
      <c r="T36" s="151"/>
      <c r="U36" s="149">
        <f>COUNTIF(B23:BA23,"П")</f>
        <v>0</v>
      </c>
      <c r="V36" s="150"/>
      <c r="W36" s="151"/>
      <c r="X36" s="149">
        <f>COUNTIF(B23:BA23,"Г")</f>
        <v>0</v>
      </c>
      <c r="Y36" s="150"/>
      <c r="Z36" s="151"/>
      <c r="AA36" s="149">
        <f>COUNTIF(B23:BA23,"К")</f>
        <v>10</v>
      </c>
      <c r="AB36" s="150"/>
      <c r="AC36" s="150"/>
      <c r="AD36" s="151"/>
      <c r="AE36" s="146">
        <v>52</v>
      </c>
      <c r="AF36" s="152"/>
      <c r="AG36" s="152"/>
      <c r="AH36" s="153"/>
      <c r="AI36" s="51" t="s">
        <v>28</v>
      </c>
      <c r="AJ36" s="53"/>
      <c r="AK36" s="54"/>
      <c r="AL36" s="52"/>
      <c r="AM36" s="52"/>
      <c r="AN36" s="52"/>
    </row>
    <row r="37" spans="7:40" ht="15" customHeight="1">
      <c r="G37" s="146">
        <f>AE37-SUM(K37:AA37)</f>
        <v>15</v>
      </c>
      <c r="H37" s="147"/>
      <c r="I37" s="147"/>
      <c r="J37" s="148"/>
      <c r="K37" s="149">
        <f>COUNTIF(B24:BA24,"Э")</f>
        <v>3</v>
      </c>
      <c r="L37" s="150"/>
      <c r="M37" s="150"/>
      <c r="N37" s="150"/>
      <c r="O37" s="151"/>
      <c r="P37" s="149">
        <f>COUNTIF(B24:BA24,"У")</f>
        <v>0</v>
      </c>
      <c r="Q37" s="150"/>
      <c r="R37" s="150"/>
      <c r="S37" s="150"/>
      <c r="T37" s="151"/>
      <c r="U37" s="149">
        <f>COUNTIF(B24:BA24,"П")</f>
        <v>16</v>
      </c>
      <c r="V37" s="150"/>
      <c r="W37" s="151"/>
      <c r="X37" s="149">
        <f>COUNTIF(B24:BA24,"Г")</f>
        <v>8</v>
      </c>
      <c r="Y37" s="150"/>
      <c r="Z37" s="151"/>
      <c r="AA37" s="149">
        <f>COUNTIF(B24:BA24,"К")</f>
        <v>10</v>
      </c>
      <c r="AB37" s="150"/>
      <c r="AC37" s="150"/>
      <c r="AD37" s="151"/>
      <c r="AE37" s="146">
        <v>52</v>
      </c>
      <c r="AF37" s="152"/>
      <c r="AG37" s="152"/>
      <c r="AH37" s="153"/>
      <c r="AI37" s="51" t="s">
        <v>29</v>
      </c>
      <c r="AJ37" s="53"/>
      <c r="AK37" s="54"/>
      <c r="AL37" s="52"/>
      <c r="AM37" s="52"/>
      <c r="AN37" s="52"/>
    </row>
    <row r="38" spans="7:40" ht="15" customHeight="1">
      <c r="G38" s="146">
        <f>SUM(G33:J37)</f>
        <v>156</v>
      </c>
      <c r="H38" s="147"/>
      <c r="I38" s="147"/>
      <c r="J38" s="148"/>
      <c r="K38" s="146">
        <f>SUM(K33:O37)</f>
        <v>28</v>
      </c>
      <c r="L38" s="147"/>
      <c r="M38" s="147"/>
      <c r="N38" s="147"/>
      <c r="O38" s="148"/>
      <c r="P38" s="146">
        <f>SUM(P33:T37)</f>
        <v>4</v>
      </c>
      <c r="Q38" s="147"/>
      <c r="R38" s="147"/>
      <c r="S38" s="147"/>
      <c r="T38" s="148"/>
      <c r="U38" s="146">
        <f>SUM(U33:W37)</f>
        <v>16</v>
      </c>
      <c r="V38" s="147"/>
      <c r="W38" s="148"/>
      <c r="X38" s="146">
        <f>SUM(X33:Z37)</f>
        <v>8</v>
      </c>
      <c r="Y38" s="147"/>
      <c r="Z38" s="148"/>
      <c r="AA38" s="146">
        <f>SUM(AA33:AD37)</f>
        <v>48</v>
      </c>
      <c r="AB38" s="147"/>
      <c r="AC38" s="147"/>
      <c r="AD38" s="148"/>
      <c r="AE38" s="146">
        <f>SUM(AE33:AH37)</f>
        <v>260</v>
      </c>
      <c r="AF38" s="152"/>
      <c r="AG38" s="152"/>
      <c r="AH38" s="153"/>
      <c r="AI38" s="154" t="s">
        <v>21</v>
      </c>
      <c r="AJ38" s="155"/>
      <c r="AK38" s="156"/>
      <c r="AL38" s="131"/>
      <c r="AM38" s="131"/>
      <c r="AN38" s="131"/>
    </row>
    <row r="39" spans="7:37" ht="12.75">
      <c r="G39" s="5"/>
      <c r="H39" s="26"/>
      <c r="I39" s="5"/>
      <c r="J39" s="5"/>
      <c r="K39" s="5"/>
      <c r="L39" s="26"/>
      <c r="M39" s="5"/>
      <c r="N39" s="5"/>
      <c r="O39" s="5"/>
      <c r="P39" s="5"/>
      <c r="Q39" s="5"/>
      <c r="R39" s="26"/>
      <c r="S39" s="5"/>
      <c r="T39" s="5"/>
      <c r="U39" s="5"/>
      <c r="V39" s="26"/>
      <c r="W39" s="5"/>
      <c r="X39" s="5"/>
      <c r="Y39" s="26"/>
      <c r="Z39" s="5"/>
      <c r="AA39" s="5"/>
      <c r="AB39" s="26"/>
      <c r="AC39" s="26"/>
      <c r="AD39" s="5"/>
      <c r="AE39" s="5"/>
      <c r="AF39" s="26"/>
      <c r="AG39" s="5"/>
      <c r="AH39" s="5"/>
      <c r="AI39" s="5"/>
      <c r="AJ39" s="5"/>
      <c r="AK39" s="5"/>
    </row>
  </sheetData>
  <mergeCells count="65">
    <mergeCell ref="AE37:AH37"/>
    <mergeCell ref="AE38:AH38"/>
    <mergeCell ref="AI38:AK38"/>
    <mergeCell ref="AE33:AH33"/>
    <mergeCell ref="AE34:AH34"/>
    <mergeCell ref="AE35:AH35"/>
    <mergeCell ref="AE36:AH36"/>
    <mergeCell ref="U37:W37"/>
    <mergeCell ref="U38:W38"/>
    <mergeCell ref="X33:Z33"/>
    <mergeCell ref="X34:Z34"/>
    <mergeCell ref="X35:Z35"/>
    <mergeCell ref="X36:Z36"/>
    <mergeCell ref="X37:Z37"/>
    <mergeCell ref="X38:Z38"/>
    <mergeCell ref="P36:T36"/>
    <mergeCell ref="P37:T37"/>
    <mergeCell ref="P38:T38"/>
    <mergeCell ref="AA33:AD33"/>
    <mergeCell ref="AA34:AD34"/>
    <mergeCell ref="AA35:AD35"/>
    <mergeCell ref="AA36:AD36"/>
    <mergeCell ref="AA37:AD37"/>
    <mergeCell ref="AA38:AD38"/>
    <mergeCell ref="U36:W36"/>
    <mergeCell ref="G38:J38"/>
    <mergeCell ref="K33:O33"/>
    <mergeCell ref="K34:O34"/>
    <mergeCell ref="K35:O35"/>
    <mergeCell ref="K36:O36"/>
    <mergeCell ref="K37:O37"/>
    <mergeCell ref="K38:O38"/>
    <mergeCell ref="A6:BA6"/>
    <mergeCell ref="G33:J33"/>
    <mergeCell ref="G34:J34"/>
    <mergeCell ref="G35:J35"/>
    <mergeCell ref="P33:T33"/>
    <mergeCell ref="P34:T34"/>
    <mergeCell ref="P35:T35"/>
    <mergeCell ref="U33:W33"/>
    <mergeCell ref="U34:W34"/>
    <mergeCell ref="U35:W35"/>
    <mergeCell ref="A2:BA2"/>
    <mergeCell ref="A3:BA3"/>
    <mergeCell ref="A4:BA4"/>
    <mergeCell ref="A5:BA5"/>
    <mergeCell ref="AS18:AV18"/>
    <mergeCell ref="AW18:BA18"/>
    <mergeCell ref="K31:O31"/>
    <mergeCell ref="P31:T31"/>
    <mergeCell ref="AA31:AD31"/>
    <mergeCell ref="AE31:AH31"/>
    <mergeCell ref="AI31:AK31"/>
    <mergeCell ref="AL31:AN31"/>
    <mergeCell ref="AN18:AR18"/>
    <mergeCell ref="AL38:AN38"/>
    <mergeCell ref="S10:Z10"/>
    <mergeCell ref="AA10:AH10"/>
    <mergeCell ref="B18:E18"/>
    <mergeCell ref="AA18:AE18"/>
    <mergeCell ref="G32:J32"/>
    <mergeCell ref="P32:T32"/>
    <mergeCell ref="X32:Z32"/>
    <mergeCell ref="G36:J36"/>
    <mergeCell ref="G37:J3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72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321"/>
  <sheetViews>
    <sheetView tabSelected="1" view="pageBreakPreview" zoomScale="75" zoomScaleSheetLayoutView="75" workbookViewId="0" topLeftCell="A40">
      <selection activeCell="R229" sqref="Q229:R229"/>
    </sheetView>
  </sheetViews>
  <sheetFormatPr defaultColWidth="8.796875" defaultRowHeight="15" outlineLevelCol="1"/>
  <cols>
    <col min="1" max="1" width="10" style="14" customWidth="1"/>
    <col min="2" max="2" width="43.8984375" style="36" customWidth="1"/>
    <col min="3" max="3" width="7.59765625" style="14" customWidth="1" collapsed="1"/>
    <col min="4" max="9" width="4.09765625" style="20" hidden="1" customWidth="1" outlineLevel="1"/>
    <col min="10" max="10" width="5.09765625" style="14" customWidth="1" collapsed="1"/>
    <col min="11" max="14" width="4.19921875" style="20" hidden="1" customWidth="1" outlineLevel="1"/>
    <col min="15" max="15" width="5.09765625" style="14" customWidth="1" collapsed="1"/>
    <col min="16" max="16" width="5.69921875" style="34" customWidth="1"/>
    <col min="17" max="17" width="5.296875" style="1" customWidth="1"/>
    <col min="18" max="20" width="5.09765625" style="14" customWidth="1"/>
    <col min="21" max="21" width="5" style="14" customWidth="1"/>
    <col min="22" max="22" width="4.8984375" style="14" customWidth="1" collapsed="1"/>
    <col min="23" max="28" width="4.19921875" style="14" hidden="1" customWidth="1" outlineLevel="1"/>
    <col min="29" max="29" width="4.8984375" style="14" customWidth="1" collapsed="1"/>
    <col min="30" max="30" width="4.796875" style="14" customWidth="1" collapsed="1"/>
    <col min="31" max="36" width="4.19921875" style="14" hidden="1" customWidth="1" outlineLevel="1"/>
    <col min="37" max="37" width="4.8984375" style="14" customWidth="1" collapsed="1"/>
    <col min="38" max="38" width="4.796875" style="14" customWidth="1" collapsed="1"/>
    <col min="39" max="44" width="4.19921875" style="14" hidden="1" customWidth="1" outlineLevel="1"/>
    <col min="45" max="45" width="4.8984375" style="14" customWidth="1" collapsed="1"/>
    <col min="46" max="46" width="4.796875" style="14" customWidth="1" collapsed="1"/>
    <col min="47" max="52" width="4.19921875" style="14" hidden="1" customWidth="1" outlineLevel="1"/>
    <col min="53" max="54" width="4.8984375" style="14" customWidth="1" collapsed="1"/>
    <col min="55" max="60" width="4.19921875" style="14" hidden="1" customWidth="1" outlineLevel="1"/>
    <col min="61" max="61" width="4.796875" style="14" customWidth="1" collapsed="1"/>
    <col min="62" max="62" width="9" style="119" customWidth="1"/>
    <col min="63" max="66" width="9" style="30" customWidth="1"/>
    <col min="67" max="67" width="9" style="16" customWidth="1"/>
    <col min="68" max="16384" width="9" style="1" customWidth="1"/>
  </cols>
  <sheetData>
    <row r="1" spans="1:62" ht="15.75">
      <c r="A1" s="43" t="s">
        <v>103</v>
      </c>
      <c r="B1" s="3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41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T1" s="19"/>
      <c r="BJ1" s="118"/>
    </row>
    <row r="2" spans="1:62" ht="3" customHeight="1">
      <c r="A2" s="17"/>
      <c r="C2" s="15"/>
      <c r="D2" s="21"/>
      <c r="E2" s="21"/>
      <c r="F2" s="21"/>
      <c r="G2" s="21"/>
      <c r="H2" s="21"/>
      <c r="I2" s="21"/>
      <c r="J2" s="15"/>
      <c r="K2" s="21"/>
      <c r="L2" s="21"/>
      <c r="M2" s="21"/>
      <c r="N2" s="21"/>
      <c r="O2" s="15"/>
      <c r="P2" s="30"/>
      <c r="Q2" s="16"/>
      <c r="R2" s="15"/>
      <c r="S2" s="15"/>
      <c r="T2" s="15"/>
      <c r="U2" s="15"/>
      <c r="BJ2" s="118"/>
    </row>
    <row r="3" spans="1:62" ht="12" customHeight="1">
      <c r="A3" s="13"/>
      <c r="B3" s="62"/>
      <c r="C3" s="159" t="s">
        <v>30</v>
      </c>
      <c r="D3" s="160"/>
      <c r="E3" s="160"/>
      <c r="F3" s="160"/>
      <c r="G3" s="160"/>
      <c r="H3" s="160"/>
      <c r="I3" s="160"/>
      <c r="J3" s="161"/>
      <c r="K3" s="63"/>
      <c r="L3" s="63"/>
      <c r="M3" s="63"/>
      <c r="N3" s="63"/>
      <c r="O3" s="63"/>
      <c r="P3" s="162" t="s">
        <v>194</v>
      </c>
      <c r="Q3" s="163"/>
      <c r="R3" s="163"/>
      <c r="S3" s="163"/>
      <c r="T3" s="163"/>
      <c r="U3" s="164"/>
      <c r="V3" s="165" t="s">
        <v>93</v>
      </c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18"/>
    </row>
    <row r="4" spans="1:62" ht="12" customHeight="1">
      <c r="A4" s="13"/>
      <c r="B4" s="62"/>
      <c r="C4" s="159" t="s">
        <v>31</v>
      </c>
      <c r="D4" s="160"/>
      <c r="E4" s="160"/>
      <c r="F4" s="160"/>
      <c r="G4" s="160"/>
      <c r="H4" s="160"/>
      <c r="I4" s="160"/>
      <c r="J4" s="161"/>
      <c r="K4" s="63"/>
      <c r="L4" s="63"/>
      <c r="M4" s="63"/>
      <c r="N4" s="63"/>
      <c r="O4" s="63"/>
      <c r="P4" s="166" t="s">
        <v>21</v>
      </c>
      <c r="Q4" s="169" t="s">
        <v>32</v>
      </c>
      <c r="R4" s="170"/>
      <c r="S4" s="170"/>
      <c r="T4" s="171"/>
      <c r="U4" s="65"/>
      <c r="V4" s="159" t="s">
        <v>33</v>
      </c>
      <c r="W4" s="160"/>
      <c r="X4" s="160"/>
      <c r="Y4" s="160"/>
      <c r="Z4" s="160"/>
      <c r="AA4" s="160"/>
      <c r="AB4" s="160"/>
      <c r="AC4" s="161"/>
      <c r="AD4" s="159" t="s">
        <v>34</v>
      </c>
      <c r="AE4" s="160"/>
      <c r="AF4" s="160"/>
      <c r="AG4" s="160"/>
      <c r="AH4" s="160"/>
      <c r="AI4" s="160"/>
      <c r="AJ4" s="160"/>
      <c r="AK4" s="161"/>
      <c r="AL4" s="159" t="s">
        <v>35</v>
      </c>
      <c r="AM4" s="160"/>
      <c r="AN4" s="160"/>
      <c r="AO4" s="160"/>
      <c r="AP4" s="160"/>
      <c r="AQ4" s="160"/>
      <c r="AR4" s="160"/>
      <c r="AS4" s="161"/>
      <c r="AT4" s="159" t="s">
        <v>36</v>
      </c>
      <c r="AU4" s="160"/>
      <c r="AV4" s="160"/>
      <c r="AW4" s="160"/>
      <c r="AX4" s="160"/>
      <c r="AY4" s="160"/>
      <c r="AZ4" s="160"/>
      <c r="BA4" s="161"/>
      <c r="BB4" s="159" t="s">
        <v>37</v>
      </c>
      <c r="BC4" s="160"/>
      <c r="BD4" s="160"/>
      <c r="BE4" s="160"/>
      <c r="BF4" s="160"/>
      <c r="BG4" s="160"/>
      <c r="BH4" s="160"/>
      <c r="BI4" s="161"/>
      <c r="BJ4" s="118"/>
    </row>
    <row r="5" spans="1:61" s="125" customFormat="1" ht="12.75" customHeight="1">
      <c r="A5" s="120" t="s">
        <v>38</v>
      </c>
      <c r="B5" s="121" t="s">
        <v>39</v>
      </c>
      <c r="C5" s="122" t="s">
        <v>40</v>
      </c>
      <c r="D5" s="122"/>
      <c r="E5" s="122"/>
      <c r="F5" s="122"/>
      <c r="G5" s="122"/>
      <c r="H5" s="122"/>
      <c r="I5" s="122"/>
      <c r="J5" s="122" t="s">
        <v>41</v>
      </c>
      <c r="K5" s="122"/>
      <c r="L5" s="122"/>
      <c r="M5" s="122"/>
      <c r="N5" s="122"/>
      <c r="O5" s="122" t="s">
        <v>42</v>
      </c>
      <c r="P5" s="167"/>
      <c r="Q5" s="123" t="s">
        <v>21</v>
      </c>
      <c r="R5" s="124" t="s">
        <v>167</v>
      </c>
      <c r="S5" s="124" t="s">
        <v>43</v>
      </c>
      <c r="T5" s="124" t="s">
        <v>104</v>
      </c>
      <c r="U5" s="124" t="s">
        <v>168</v>
      </c>
      <c r="V5" s="120">
        <v>1</v>
      </c>
      <c r="W5" s="120" t="s">
        <v>119</v>
      </c>
      <c r="X5" s="120" t="s">
        <v>120</v>
      </c>
      <c r="Y5" s="120" t="s">
        <v>121</v>
      </c>
      <c r="Z5" s="120" t="s">
        <v>119</v>
      </c>
      <c r="AA5" s="120" t="s">
        <v>120</v>
      </c>
      <c r="AB5" s="120" t="s">
        <v>121</v>
      </c>
      <c r="AC5" s="120">
        <v>2</v>
      </c>
      <c r="AD5" s="120">
        <v>3</v>
      </c>
      <c r="AE5" s="120" t="s">
        <v>119</v>
      </c>
      <c r="AF5" s="120" t="s">
        <v>120</v>
      </c>
      <c r="AG5" s="120" t="s">
        <v>121</v>
      </c>
      <c r="AH5" s="120" t="s">
        <v>119</v>
      </c>
      <c r="AI5" s="120" t="s">
        <v>120</v>
      </c>
      <c r="AJ5" s="120" t="s">
        <v>121</v>
      </c>
      <c r="AK5" s="120">
        <v>4</v>
      </c>
      <c r="AL5" s="120">
        <v>5</v>
      </c>
      <c r="AM5" s="120" t="s">
        <v>119</v>
      </c>
      <c r="AN5" s="120" t="s">
        <v>120</v>
      </c>
      <c r="AO5" s="120" t="s">
        <v>121</v>
      </c>
      <c r="AP5" s="120" t="s">
        <v>119</v>
      </c>
      <c r="AQ5" s="120" t="s">
        <v>120</v>
      </c>
      <c r="AR5" s="120" t="s">
        <v>121</v>
      </c>
      <c r="AS5" s="120">
        <v>6</v>
      </c>
      <c r="AT5" s="120">
        <v>7</v>
      </c>
      <c r="AU5" s="120" t="s">
        <v>119</v>
      </c>
      <c r="AV5" s="120" t="s">
        <v>120</v>
      </c>
      <c r="AW5" s="120" t="s">
        <v>121</v>
      </c>
      <c r="AX5" s="120" t="s">
        <v>119</v>
      </c>
      <c r="AY5" s="120" t="s">
        <v>120</v>
      </c>
      <c r="AZ5" s="120" t="s">
        <v>121</v>
      </c>
      <c r="BA5" s="120">
        <v>8</v>
      </c>
      <c r="BB5" s="120">
        <v>9</v>
      </c>
      <c r="BC5" s="120" t="s">
        <v>119</v>
      </c>
      <c r="BD5" s="120" t="s">
        <v>120</v>
      </c>
      <c r="BE5" s="120" t="s">
        <v>121</v>
      </c>
      <c r="BF5" s="120" t="s">
        <v>119</v>
      </c>
      <c r="BG5" s="120" t="s">
        <v>120</v>
      </c>
      <c r="BH5" s="120" t="s">
        <v>121</v>
      </c>
      <c r="BI5" s="120">
        <v>10</v>
      </c>
    </row>
    <row r="6" spans="1:61" s="125" customFormat="1" ht="12" customHeight="1">
      <c r="A6" s="122"/>
      <c r="B6" s="126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 t="s">
        <v>44</v>
      </c>
      <c r="P6" s="168"/>
      <c r="Q6" s="127"/>
      <c r="R6" s="124"/>
      <c r="S6" s="124"/>
      <c r="T6" s="124"/>
      <c r="U6" s="124" t="s">
        <v>169</v>
      </c>
      <c r="V6" s="120">
        <v>18</v>
      </c>
      <c r="W6" s="120">
        <v>18</v>
      </c>
      <c r="X6" s="120">
        <v>18</v>
      </c>
      <c r="Y6" s="120">
        <v>18</v>
      </c>
      <c r="Z6" s="120">
        <v>17</v>
      </c>
      <c r="AA6" s="120">
        <v>17</v>
      </c>
      <c r="AB6" s="120">
        <v>17</v>
      </c>
      <c r="AC6" s="120">
        <v>17</v>
      </c>
      <c r="AD6" s="120">
        <v>18</v>
      </c>
      <c r="AE6" s="120">
        <v>18</v>
      </c>
      <c r="AF6" s="120">
        <v>18</v>
      </c>
      <c r="AG6" s="120">
        <v>18</v>
      </c>
      <c r="AH6" s="120">
        <v>17</v>
      </c>
      <c r="AI6" s="120">
        <v>17</v>
      </c>
      <c r="AJ6" s="120">
        <v>17</v>
      </c>
      <c r="AK6" s="120">
        <v>17</v>
      </c>
      <c r="AL6" s="120">
        <v>18</v>
      </c>
      <c r="AM6" s="120">
        <v>18</v>
      </c>
      <c r="AN6" s="120">
        <v>18</v>
      </c>
      <c r="AO6" s="120">
        <v>18</v>
      </c>
      <c r="AP6" s="120">
        <v>17</v>
      </c>
      <c r="AQ6" s="120">
        <v>17</v>
      </c>
      <c r="AR6" s="120">
        <v>17</v>
      </c>
      <c r="AS6" s="120">
        <v>17</v>
      </c>
      <c r="AT6" s="120">
        <v>18</v>
      </c>
      <c r="AU6" s="120">
        <v>18</v>
      </c>
      <c r="AV6" s="120">
        <v>18</v>
      </c>
      <c r="AW6" s="120">
        <v>18</v>
      </c>
      <c r="AX6" s="120">
        <v>18</v>
      </c>
      <c r="AY6" s="120">
        <v>18</v>
      </c>
      <c r="AZ6" s="120">
        <v>18</v>
      </c>
      <c r="BA6" s="120">
        <v>18</v>
      </c>
      <c r="BB6" s="120">
        <v>7</v>
      </c>
      <c r="BC6" s="120">
        <v>7</v>
      </c>
      <c r="BD6" s="120">
        <v>7</v>
      </c>
      <c r="BE6" s="120">
        <v>7</v>
      </c>
      <c r="BF6" s="120">
        <v>8</v>
      </c>
      <c r="BG6" s="120">
        <v>8</v>
      </c>
      <c r="BH6" s="120">
        <v>8</v>
      </c>
      <c r="BI6" s="120">
        <v>8</v>
      </c>
    </row>
    <row r="7" spans="1:62" s="125" customFormat="1" ht="12" customHeight="1">
      <c r="A7" s="120">
        <v>1</v>
      </c>
      <c r="B7" s="121">
        <v>2</v>
      </c>
      <c r="C7" s="120">
        <v>3</v>
      </c>
      <c r="D7" s="120"/>
      <c r="E7" s="120"/>
      <c r="F7" s="120"/>
      <c r="G7" s="120"/>
      <c r="H7" s="120"/>
      <c r="I7" s="120"/>
      <c r="J7" s="120">
        <v>4</v>
      </c>
      <c r="K7" s="120"/>
      <c r="L7" s="120"/>
      <c r="M7" s="120"/>
      <c r="N7" s="120"/>
      <c r="O7" s="120">
        <v>5</v>
      </c>
      <c r="P7" s="128">
        <v>6</v>
      </c>
      <c r="Q7" s="129">
        <v>7</v>
      </c>
      <c r="R7" s="129">
        <v>8</v>
      </c>
      <c r="S7" s="129">
        <v>9</v>
      </c>
      <c r="T7" s="129">
        <v>10</v>
      </c>
      <c r="U7" s="129">
        <v>11</v>
      </c>
      <c r="V7" s="129">
        <v>12</v>
      </c>
      <c r="W7" s="120"/>
      <c r="X7" s="120"/>
      <c r="Y7" s="120"/>
      <c r="Z7" s="120"/>
      <c r="AA7" s="120"/>
      <c r="AB7" s="120"/>
      <c r="AC7" s="120">
        <v>13</v>
      </c>
      <c r="AD7" s="120">
        <v>14</v>
      </c>
      <c r="AE7" s="120"/>
      <c r="AF7" s="120"/>
      <c r="AG7" s="120"/>
      <c r="AH7" s="120"/>
      <c r="AI7" s="120"/>
      <c r="AJ7" s="120"/>
      <c r="AK7" s="120">
        <v>15</v>
      </c>
      <c r="AL7" s="120">
        <v>16</v>
      </c>
      <c r="AM7" s="120"/>
      <c r="AN7" s="120"/>
      <c r="AO7" s="120"/>
      <c r="AP7" s="120"/>
      <c r="AQ7" s="120"/>
      <c r="AR7" s="120"/>
      <c r="AS7" s="120">
        <v>17</v>
      </c>
      <c r="AT7" s="120">
        <v>18</v>
      </c>
      <c r="AU7" s="120"/>
      <c r="AV7" s="120"/>
      <c r="AW7" s="120"/>
      <c r="AX7" s="120"/>
      <c r="AY7" s="120"/>
      <c r="AZ7" s="120"/>
      <c r="BA7" s="120">
        <v>19</v>
      </c>
      <c r="BB7" s="120">
        <v>20</v>
      </c>
      <c r="BC7" s="120"/>
      <c r="BD7" s="120"/>
      <c r="BE7" s="120"/>
      <c r="BF7" s="120"/>
      <c r="BG7" s="120"/>
      <c r="BH7" s="120"/>
      <c r="BI7" s="120">
        <v>21</v>
      </c>
      <c r="BJ7" s="125">
        <v>22</v>
      </c>
    </row>
    <row r="8" spans="1:62" ht="26.25" customHeight="1">
      <c r="A8" s="117" t="s">
        <v>173</v>
      </c>
      <c r="B8" s="106" t="s">
        <v>175</v>
      </c>
      <c r="C8" s="77"/>
      <c r="D8" s="78"/>
      <c r="E8" s="78"/>
      <c r="F8" s="78"/>
      <c r="G8" s="78"/>
      <c r="H8" s="78"/>
      <c r="I8" s="78"/>
      <c r="J8" s="77"/>
      <c r="K8" s="78"/>
      <c r="L8" s="78"/>
      <c r="M8" s="78"/>
      <c r="N8" s="78"/>
      <c r="O8" s="77"/>
      <c r="P8" s="90">
        <f aca="true" t="shared" si="0" ref="P8:U8">P9+P14+P18</f>
        <v>1500</v>
      </c>
      <c r="Q8" s="90">
        <f t="shared" si="0"/>
        <v>923</v>
      </c>
      <c r="R8" s="90">
        <f t="shared" si="0"/>
        <v>306</v>
      </c>
      <c r="S8" s="90">
        <f t="shared" si="0"/>
        <v>0</v>
      </c>
      <c r="T8" s="90">
        <f t="shared" si="0"/>
        <v>617</v>
      </c>
      <c r="U8" s="90">
        <f t="shared" si="0"/>
        <v>577</v>
      </c>
      <c r="V8" s="79"/>
      <c r="W8" s="77"/>
      <c r="X8" s="77"/>
      <c r="Y8" s="77"/>
      <c r="Z8" s="77"/>
      <c r="AA8" s="77"/>
      <c r="AB8" s="77"/>
      <c r="AC8" s="79"/>
      <c r="AD8" s="79"/>
      <c r="AE8" s="77"/>
      <c r="AF8" s="77"/>
      <c r="AG8" s="77"/>
      <c r="AH8" s="77"/>
      <c r="AI8" s="77"/>
      <c r="AJ8" s="77"/>
      <c r="AK8" s="79"/>
      <c r="AL8" s="79"/>
      <c r="AM8" s="77"/>
      <c r="AN8" s="77"/>
      <c r="AO8" s="77"/>
      <c r="AP8" s="77"/>
      <c r="AQ8" s="77"/>
      <c r="AR8" s="77"/>
      <c r="AS8" s="79"/>
      <c r="AT8" s="79"/>
      <c r="AU8" s="77"/>
      <c r="AV8" s="77"/>
      <c r="AW8" s="77"/>
      <c r="AX8" s="77"/>
      <c r="AY8" s="77"/>
      <c r="AZ8" s="77"/>
      <c r="BA8" s="79"/>
      <c r="BB8" s="79"/>
      <c r="BC8" s="77"/>
      <c r="BD8" s="77"/>
      <c r="BE8" s="77"/>
      <c r="BF8" s="77"/>
      <c r="BG8" s="77"/>
      <c r="BH8" s="77"/>
      <c r="BI8" s="79"/>
      <c r="BJ8" s="118"/>
    </row>
    <row r="9" spans="1:62" ht="15">
      <c r="A9" s="96" t="s">
        <v>47</v>
      </c>
      <c r="B9" s="96" t="s">
        <v>48</v>
      </c>
      <c r="C9" s="84"/>
      <c r="D9" s="85"/>
      <c r="E9" s="85"/>
      <c r="F9" s="85"/>
      <c r="G9" s="85"/>
      <c r="H9" s="85"/>
      <c r="I9" s="85"/>
      <c r="J9" s="84"/>
      <c r="K9" s="85"/>
      <c r="L9" s="85"/>
      <c r="M9" s="85"/>
      <c r="N9" s="85"/>
      <c r="O9" s="86"/>
      <c r="P9" s="91">
        <f aca="true" t="shared" si="1" ref="P9:U9">SUM(P10:P13)</f>
        <v>1050</v>
      </c>
      <c r="Q9" s="91">
        <f t="shared" si="1"/>
        <v>721</v>
      </c>
      <c r="R9" s="91">
        <f t="shared" si="1"/>
        <v>104</v>
      </c>
      <c r="S9" s="91">
        <f t="shared" si="1"/>
        <v>0</v>
      </c>
      <c r="T9" s="91">
        <f t="shared" si="1"/>
        <v>617</v>
      </c>
      <c r="U9" s="91">
        <f t="shared" si="1"/>
        <v>329</v>
      </c>
      <c r="V9" s="45"/>
      <c r="W9" s="29"/>
      <c r="X9" s="29"/>
      <c r="Y9" s="29"/>
      <c r="Z9" s="29"/>
      <c r="AA9" s="29"/>
      <c r="AB9" s="29"/>
      <c r="AC9" s="45"/>
      <c r="AD9" s="45"/>
      <c r="AE9" s="29"/>
      <c r="AF9" s="29"/>
      <c r="AG9" s="29"/>
      <c r="AH9" s="29"/>
      <c r="AI9" s="29"/>
      <c r="AJ9" s="29"/>
      <c r="AK9" s="45"/>
      <c r="AL9" s="45"/>
      <c r="AM9" s="29"/>
      <c r="AN9" s="29"/>
      <c r="AO9" s="29"/>
      <c r="AP9" s="29"/>
      <c r="AQ9" s="29"/>
      <c r="AR9" s="29"/>
      <c r="AS9" s="45"/>
      <c r="AT9" s="45"/>
      <c r="AU9" s="29"/>
      <c r="AV9" s="29"/>
      <c r="AW9" s="29"/>
      <c r="AX9" s="29"/>
      <c r="AY9" s="29"/>
      <c r="AZ9" s="29"/>
      <c r="BA9" s="45"/>
      <c r="BB9" s="45"/>
      <c r="BC9" s="29"/>
      <c r="BD9" s="29"/>
      <c r="BE9" s="29"/>
      <c r="BF9" s="29"/>
      <c r="BG9" s="29"/>
      <c r="BH9" s="29"/>
      <c r="BI9" s="45"/>
      <c r="BJ9" s="118"/>
    </row>
    <row r="10" spans="1:62" ht="15">
      <c r="A10" s="97" t="s">
        <v>49</v>
      </c>
      <c r="B10" s="97" t="s">
        <v>171</v>
      </c>
      <c r="C10" s="84" t="str">
        <f>D10&amp;" "&amp;E10&amp;" "&amp;H10&amp;" "&amp;I10</f>
        <v>1 2  </v>
      </c>
      <c r="D10" s="87">
        <v>1</v>
      </c>
      <c r="E10" s="87">
        <v>2</v>
      </c>
      <c r="F10" s="87"/>
      <c r="G10" s="87"/>
      <c r="H10" s="87"/>
      <c r="I10" s="87"/>
      <c r="J10" s="84"/>
      <c r="K10" s="87"/>
      <c r="L10" s="87"/>
      <c r="M10" s="87"/>
      <c r="N10" s="87"/>
      <c r="O10" s="83"/>
      <c r="P10" s="92">
        <v>340</v>
      </c>
      <c r="Q10" s="92">
        <f>R10+S10+T10</f>
        <v>175</v>
      </c>
      <c r="R10" s="92">
        <f>W10*W$6+Z10*Z$6+AE10*AE$6+AH10*AH$6+AM10*AM$6+AP10*AP$6+AU10*AU$6+AX10*AX$6+BC10*BC$6+BF10*BF$6</f>
        <v>0</v>
      </c>
      <c r="S10" s="92">
        <f>X10*X$6+AA10*AA$6+AF10*AF$6+AI10*AI$6+AN10*AN$6+AQ10*AQ$6+AV10*AV$6+AY10*AY$6+BD10*BD$6+BG10*BG$6</f>
        <v>0</v>
      </c>
      <c r="T10" s="92">
        <f>Y10*Y$6+AB10*AB$6+AG10*AG$6+AJ10*AJ$6+AO10*AO$6+AR10*AR$6+AW10*AW$6+AZ10*AZ$6+BE10*BE$6+BH10*BH$6</f>
        <v>175</v>
      </c>
      <c r="U10" s="92">
        <f>P10-Q10</f>
        <v>165</v>
      </c>
      <c r="V10" s="71" t="str">
        <f>IF(SUM(W10:Y10)&gt;0,W10&amp;"/"&amp;X10&amp;"/"&amp;Y10,"")</f>
        <v>//5</v>
      </c>
      <c r="W10" s="71"/>
      <c r="X10" s="71"/>
      <c r="Y10" s="71">
        <v>5</v>
      </c>
      <c r="Z10" s="71"/>
      <c r="AA10" s="71"/>
      <c r="AB10" s="71">
        <v>5</v>
      </c>
      <c r="AC10" s="71" t="str">
        <f aca="true" t="shared" si="2" ref="AC10:AC61">IF(SUM(Z10:AB10)&gt;0,Z10&amp;"/"&amp;AA10&amp;"/"&amp;AB10,"")</f>
        <v>//5</v>
      </c>
      <c r="AD10" s="71">
        <f>IF(SUM(AE10:AG10)&gt;0,AE10&amp;"/"&amp;AF10&amp;"/"&amp;AG10,"")</f>
      </c>
      <c r="AE10" s="28"/>
      <c r="AF10" s="28"/>
      <c r="AG10" s="28"/>
      <c r="AH10" s="28"/>
      <c r="AI10" s="28"/>
      <c r="AJ10" s="28"/>
      <c r="AK10" s="71">
        <f>IF(SUM(AH10:AJ10)&gt;0,AH10&amp;"/"&amp;AI10&amp;"/"&amp;AJ10,"")</f>
      </c>
      <c r="AL10" s="71">
        <f>IF(SUM(AM10:AO10)&gt;0,AM10&amp;"/"&amp;AN10&amp;"/"&amp;AO10,"")</f>
      </c>
      <c r="AM10" s="28"/>
      <c r="AN10" s="28"/>
      <c r="AO10" s="28"/>
      <c r="AP10" s="28"/>
      <c r="AQ10" s="28"/>
      <c r="AR10" s="28"/>
      <c r="AS10" s="71">
        <f>IF(SUM(AP10:AR10)&gt;0,AP10&amp;"/"&amp;AQ10&amp;"/"&amp;AR10,"")</f>
      </c>
      <c r="AT10" s="71">
        <f>IF(SUM(AU10:AW10)&gt;0,AU10&amp;"/"&amp;AV10&amp;"/"&amp;AW10,"")</f>
      </c>
      <c r="AU10" s="28"/>
      <c r="AV10" s="28"/>
      <c r="AW10" s="28"/>
      <c r="AX10" s="28"/>
      <c r="AY10" s="28"/>
      <c r="AZ10" s="28"/>
      <c r="BA10" s="71">
        <f>IF(SUM(AX10:AZ10)&gt;0,AX10&amp;"/"&amp;AY10&amp;"/"&amp;AZ10,"")</f>
      </c>
      <c r="BB10" s="71">
        <f>IF(SUM(BC10:BE10)&gt;0,BC10&amp;"/"&amp;BD10&amp;"/"&amp;BE10,"")</f>
      </c>
      <c r="BC10" s="28"/>
      <c r="BD10" s="28"/>
      <c r="BE10" s="28"/>
      <c r="BF10" s="28"/>
      <c r="BG10" s="28"/>
      <c r="BH10" s="28"/>
      <c r="BI10" s="71">
        <f>IF(SUM(BF10:BH10)&gt;0,BF10&amp;"/"&amp;BG10&amp;"/"&amp;BH10,"")</f>
      </c>
      <c r="BJ10" s="118" t="s">
        <v>260</v>
      </c>
    </row>
    <row r="11" spans="1:62" ht="15">
      <c r="A11" s="97" t="s">
        <v>50</v>
      </c>
      <c r="B11" s="97" t="s">
        <v>172</v>
      </c>
      <c r="C11" s="84" t="str">
        <f>D11&amp;" "&amp;E11&amp;" "&amp;H11&amp;" "&amp;I11</f>
        <v>   </v>
      </c>
      <c r="D11" s="87"/>
      <c r="E11" s="87"/>
      <c r="F11" s="87"/>
      <c r="G11" s="87"/>
      <c r="H11" s="87"/>
      <c r="I11" s="87"/>
      <c r="J11" s="84" t="str">
        <f aca="true" t="shared" si="3" ref="J11:J61">K11&amp;" "&amp;L11&amp;" "&amp;M11&amp;" "&amp;N11</f>
        <v>1-8.   </v>
      </c>
      <c r="K11" s="87" t="s">
        <v>177</v>
      </c>
      <c r="L11" s="87"/>
      <c r="M11" s="87"/>
      <c r="N11" s="87"/>
      <c r="O11" s="83"/>
      <c r="P11" s="92">
        <v>408</v>
      </c>
      <c r="Q11" s="92">
        <f aca="true" t="shared" si="4" ref="Q11:Q61">R11+S11+T11</f>
        <v>408</v>
      </c>
      <c r="R11" s="92">
        <f>W11*W$6+Z11*Z$6+AE11*AE$6+AH11*AH$6+AM11*AM$6+AP11*AP$6+AU11*AU$6+AX11*AX$6+BC11*BC$6+BF11*BF$6</f>
        <v>0</v>
      </c>
      <c r="S11" s="92">
        <f aca="true" t="shared" si="5" ref="S11:S61">X11*X$6+AA11*AA$6+AF11*AF$6+AI11*AI$6+AN11*AN$6+AQ11*AQ$6+AV11*AV$6+AY11*AY$6+BD11*BD$6+BG11*BG$6</f>
        <v>0</v>
      </c>
      <c r="T11" s="92">
        <v>408</v>
      </c>
      <c r="U11" s="92">
        <f aca="true" t="shared" si="6" ref="U11:U61">P11-Q11</f>
        <v>0</v>
      </c>
      <c r="V11" s="71" t="str">
        <f aca="true" t="shared" si="7" ref="V11:V61">IF(SUM(W11:Y11)&gt;0,W11&amp;"/"&amp;X11&amp;"/"&amp;Y11,"")</f>
        <v>//4</v>
      </c>
      <c r="W11" s="28"/>
      <c r="X11" s="28"/>
      <c r="Y11" s="28">
        <v>4</v>
      </c>
      <c r="Z11" s="28"/>
      <c r="AA11" s="28"/>
      <c r="AB11" s="28">
        <v>4</v>
      </c>
      <c r="AC11" s="71" t="str">
        <f t="shared" si="2"/>
        <v>//4</v>
      </c>
      <c r="AD11" s="71" t="str">
        <f aca="true" t="shared" si="8" ref="AD11:AD61">IF(SUM(AE11:AG11)&gt;0,AE11&amp;"/"&amp;AF11&amp;"/"&amp;AG11,"")</f>
        <v>//4</v>
      </c>
      <c r="AE11" s="28"/>
      <c r="AF11" s="28"/>
      <c r="AG11" s="28">
        <v>4</v>
      </c>
      <c r="AH11" s="28"/>
      <c r="AI11" s="28"/>
      <c r="AJ11" s="28">
        <v>4</v>
      </c>
      <c r="AK11" s="71" t="str">
        <f aca="true" t="shared" si="9" ref="AK11:AK61">IF(SUM(AH11:AJ11)&gt;0,AH11&amp;"/"&amp;AI11&amp;"/"&amp;AJ11,"")</f>
        <v>//4</v>
      </c>
      <c r="AL11" s="71" t="str">
        <f aca="true" t="shared" si="10" ref="AL11:AL61">IF(SUM(AM11:AO11)&gt;0,AM11&amp;"/"&amp;AN11&amp;"/"&amp;AO11,"")</f>
        <v>//2</v>
      </c>
      <c r="AM11" s="28"/>
      <c r="AN11" s="28"/>
      <c r="AO11" s="28">
        <v>2</v>
      </c>
      <c r="AP11" s="28"/>
      <c r="AQ11" s="28"/>
      <c r="AR11" s="28">
        <v>2</v>
      </c>
      <c r="AS11" s="71" t="str">
        <f aca="true" t="shared" si="11" ref="AS11:AS61">IF(SUM(AP11:AR11)&gt;0,AP11&amp;"/"&amp;AQ11&amp;"/"&amp;AR11,"")</f>
        <v>//2</v>
      </c>
      <c r="AT11" s="71" t="str">
        <f aca="true" t="shared" si="12" ref="AT11:AT61">IF(SUM(AU11:AW11)&gt;0,AU11&amp;"/"&amp;AV11&amp;"/"&amp;AW11,"")</f>
        <v>//2</v>
      </c>
      <c r="AU11" s="28"/>
      <c r="AV11" s="28"/>
      <c r="AW11" s="28">
        <v>2</v>
      </c>
      <c r="AX11" s="28"/>
      <c r="AY11" s="28"/>
      <c r="AZ11" s="28">
        <v>2</v>
      </c>
      <c r="BA11" s="71" t="str">
        <f aca="true" t="shared" si="13" ref="BA11:BA61">IF(SUM(AX11:AZ11)&gt;0,AX11&amp;"/"&amp;AY11&amp;"/"&amp;AZ11,"")</f>
        <v>//2</v>
      </c>
      <c r="BB11" s="71">
        <f aca="true" t="shared" si="14" ref="BB11:BB61">IF(SUM(BC11:BE11)&gt;0,BC11&amp;"/"&amp;BD11&amp;"/"&amp;BE11,"")</f>
      </c>
      <c r="BC11" s="28"/>
      <c r="BD11" s="28"/>
      <c r="BE11" s="28"/>
      <c r="BF11" s="28"/>
      <c r="BG11" s="28"/>
      <c r="BH11" s="28"/>
      <c r="BI11" s="71">
        <f aca="true" t="shared" si="15" ref="BI11:BI61">IF(SUM(BF11:BH11)&gt;0,BF11&amp;"/"&amp;BG11&amp;"/"&amp;BH11,"")</f>
      </c>
      <c r="BJ11" s="118" t="s">
        <v>260</v>
      </c>
    </row>
    <row r="12" spans="1:62" ht="15">
      <c r="A12" s="97" t="s">
        <v>51</v>
      </c>
      <c r="B12" s="97" t="s">
        <v>52</v>
      </c>
      <c r="C12" s="84" t="str">
        <f aca="true" t="shared" si="16" ref="C12:C61">D12&amp;" "&amp;E12&amp;" "&amp;H12&amp;" "&amp;I12</f>
        <v>2   </v>
      </c>
      <c r="D12" s="87">
        <v>2</v>
      </c>
      <c r="E12" s="87"/>
      <c r="F12" s="87"/>
      <c r="G12" s="87"/>
      <c r="H12" s="87"/>
      <c r="I12" s="87"/>
      <c r="J12" s="84" t="str">
        <f t="shared" si="3"/>
        <v>1   </v>
      </c>
      <c r="K12" s="87">
        <v>1</v>
      </c>
      <c r="L12" s="87"/>
      <c r="M12" s="87"/>
      <c r="N12" s="87"/>
      <c r="O12" s="83"/>
      <c r="P12" s="92">
        <v>151</v>
      </c>
      <c r="Q12" s="92">
        <f t="shared" si="4"/>
        <v>70</v>
      </c>
      <c r="R12" s="92">
        <f aca="true" t="shared" si="17" ref="R12:R61">W12*W$6+Z12*Z$6+AE12*AE$6+AH12*AH$6+AM12*AM$6+AP12*AP$6+AU12*AU$6+AX12*AX$6+BC12*BC$6+BF12*BF$6</f>
        <v>70</v>
      </c>
      <c r="S12" s="92">
        <f t="shared" si="5"/>
        <v>0</v>
      </c>
      <c r="T12" s="92">
        <f aca="true" t="shared" si="18" ref="T12:T61">Y12*Y$6+AB12*AB$6+AG12*AG$6+AJ12*AJ$6+AO12*AO$6+AR12*AR$6+AW12*AW$6+AZ12*AZ$6+BE12*BE$6+BH12*BH$6</f>
        <v>0</v>
      </c>
      <c r="U12" s="92">
        <f t="shared" si="6"/>
        <v>81</v>
      </c>
      <c r="V12" s="71" t="str">
        <f t="shared" si="7"/>
        <v>2//</v>
      </c>
      <c r="W12" s="28">
        <v>2</v>
      </c>
      <c r="X12" s="28"/>
      <c r="Y12" s="28"/>
      <c r="Z12" s="28">
        <v>2</v>
      </c>
      <c r="AA12" s="28"/>
      <c r="AB12" s="28"/>
      <c r="AC12" s="71" t="str">
        <f t="shared" si="2"/>
        <v>2//</v>
      </c>
      <c r="AD12" s="71">
        <f t="shared" si="8"/>
      </c>
      <c r="AE12" s="28"/>
      <c r="AF12" s="28"/>
      <c r="AG12" s="28"/>
      <c r="AH12" s="28"/>
      <c r="AI12" s="28"/>
      <c r="AJ12" s="28"/>
      <c r="AK12" s="71">
        <f t="shared" si="9"/>
      </c>
      <c r="AL12" s="71">
        <f t="shared" si="10"/>
      </c>
      <c r="AM12" s="28"/>
      <c r="AN12" s="28"/>
      <c r="AO12" s="28"/>
      <c r="AP12" s="28"/>
      <c r="AQ12" s="28"/>
      <c r="AR12" s="28"/>
      <c r="AS12" s="71">
        <f t="shared" si="11"/>
      </c>
      <c r="AT12" s="71">
        <f t="shared" si="12"/>
      </c>
      <c r="AU12" s="28"/>
      <c r="AV12" s="28"/>
      <c r="AW12" s="28"/>
      <c r="AX12" s="28"/>
      <c r="AY12" s="28"/>
      <c r="AZ12" s="28"/>
      <c r="BA12" s="71">
        <f t="shared" si="13"/>
      </c>
      <c r="BB12" s="71">
        <f t="shared" si="14"/>
      </c>
      <c r="BC12" s="28"/>
      <c r="BD12" s="28"/>
      <c r="BE12" s="28"/>
      <c r="BF12" s="28"/>
      <c r="BG12" s="28"/>
      <c r="BH12" s="28"/>
      <c r="BI12" s="71">
        <f t="shared" si="15"/>
      </c>
      <c r="BJ12" s="118" t="s">
        <v>260</v>
      </c>
    </row>
    <row r="13" spans="1:62" ht="15">
      <c r="A13" s="97" t="s">
        <v>174</v>
      </c>
      <c r="B13" s="97" t="s">
        <v>45</v>
      </c>
      <c r="C13" s="84" t="str">
        <f t="shared" si="16"/>
        <v>2   </v>
      </c>
      <c r="D13" s="87">
        <v>2</v>
      </c>
      <c r="E13" s="87"/>
      <c r="F13" s="87"/>
      <c r="G13" s="87"/>
      <c r="H13" s="87"/>
      <c r="I13" s="87"/>
      <c r="J13" s="84" t="str">
        <f t="shared" si="3"/>
        <v>   </v>
      </c>
      <c r="K13" s="87"/>
      <c r="L13" s="87"/>
      <c r="M13" s="87"/>
      <c r="N13" s="87"/>
      <c r="O13" s="83"/>
      <c r="P13" s="92">
        <v>151</v>
      </c>
      <c r="Q13" s="92">
        <f t="shared" si="4"/>
        <v>68</v>
      </c>
      <c r="R13" s="92">
        <f t="shared" si="17"/>
        <v>34</v>
      </c>
      <c r="S13" s="92">
        <f t="shared" si="5"/>
        <v>0</v>
      </c>
      <c r="T13" s="92">
        <f t="shared" si="18"/>
        <v>34</v>
      </c>
      <c r="U13" s="92">
        <f t="shared" si="6"/>
        <v>83</v>
      </c>
      <c r="V13" s="71">
        <f t="shared" si="7"/>
      </c>
      <c r="W13" s="28"/>
      <c r="X13" s="28"/>
      <c r="Y13" s="28"/>
      <c r="Z13" s="28">
        <v>2</v>
      </c>
      <c r="AA13" s="28"/>
      <c r="AB13" s="28">
        <v>2</v>
      </c>
      <c r="AC13" s="71" t="str">
        <f t="shared" si="2"/>
        <v>2//2</v>
      </c>
      <c r="AD13" s="71">
        <f t="shared" si="8"/>
      </c>
      <c r="AE13" s="28"/>
      <c r="AF13" s="28"/>
      <c r="AG13" s="28"/>
      <c r="AH13" s="28"/>
      <c r="AI13" s="28"/>
      <c r="AJ13" s="28"/>
      <c r="AK13" s="71">
        <f t="shared" si="9"/>
      </c>
      <c r="AL13" s="71">
        <f t="shared" si="10"/>
      </c>
      <c r="AM13" s="28"/>
      <c r="AN13" s="28"/>
      <c r="AO13" s="28"/>
      <c r="AP13" s="28"/>
      <c r="AQ13" s="28"/>
      <c r="AR13" s="28"/>
      <c r="AS13" s="71">
        <f t="shared" si="11"/>
      </c>
      <c r="AT13" s="71">
        <f t="shared" si="12"/>
      </c>
      <c r="AU13" s="28"/>
      <c r="AV13" s="28"/>
      <c r="AW13" s="28"/>
      <c r="AX13" s="28"/>
      <c r="AY13" s="28"/>
      <c r="AZ13" s="28"/>
      <c r="BA13" s="71">
        <f t="shared" si="13"/>
      </c>
      <c r="BB13" s="71">
        <f t="shared" si="14"/>
      </c>
      <c r="BC13" s="28"/>
      <c r="BD13" s="28"/>
      <c r="BE13" s="28"/>
      <c r="BF13" s="28"/>
      <c r="BG13" s="28"/>
      <c r="BH13" s="28"/>
      <c r="BI13" s="71">
        <f t="shared" si="15"/>
      </c>
      <c r="BJ13" s="118" t="s">
        <v>260</v>
      </c>
    </row>
    <row r="14" spans="1:62" ht="15">
      <c r="A14" s="98" t="s">
        <v>53</v>
      </c>
      <c r="B14" s="98" t="s">
        <v>54</v>
      </c>
      <c r="C14" s="84" t="str">
        <f t="shared" si="16"/>
        <v>   </v>
      </c>
      <c r="D14" s="87"/>
      <c r="E14" s="87"/>
      <c r="F14" s="87"/>
      <c r="G14" s="87"/>
      <c r="H14" s="87"/>
      <c r="I14" s="87"/>
      <c r="J14" s="84" t="str">
        <f t="shared" si="3"/>
        <v>   </v>
      </c>
      <c r="K14" s="87"/>
      <c r="L14" s="87"/>
      <c r="M14" s="87"/>
      <c r="N14" s="87"/>
      <c r="O14" s="83"/>
      <c r="P14" s="93">
        <f aca="true" t="shared" si="19" ref="P14:U14">P15+P16+P17</f>
        <v>225</v>
      </c>
      <c r="Q14" s="93">
        <f t="shared" si="19"/>
        <v>106</v>
      </c>
      <c r="R14" s="93">
        <f t="shared" si="19"/>
        <v>106</v>
      </c>
      <c r="S14" s="93">
        <f t="shared" si="19"/>
        <v>0</v>
      </c>
      <c r="T14" s="93">
        <f t="shared" si="19"/>
        <v>0</v>
      </c>
      <c r="U14" s="93">
        <f t="shared" si="19"/>
        <v>119</v>
      </c>
      <c r="V14" s="82">
        <f t="shared" si="7"/>
      </c>
      <c r="W14" s="83"/>
      <c r="X14" s="83"/>
      <c r="Y14" s="83"/>
      <c r="Z14" s="83"/>
      <c r="AA14" s="83"/>
      <c r="AB14" s="83"/>
      <c r="AC14" s="82">
        <f t="shared" si="2"/>
      </c>
      <c r="AD14" s="82">
        <f t="shared" si="8"/>
      </c>
      <c r="AE14" s="83"/>
      <c r="AF14" s="83"/>
      <c r="AG14" s="83"/>
      <c r="AH14" s="83"/>
      <c r="AI14" s="83"/>
      <c r="AJ14" s="83"/>
      <c r="AK14" s="82">
        <f t="shared" si="9"/>
      </c>
      <c r="AL14" s="82">
        <f t="shared" si="10"/>
      </c>
      <c r="AM14" s="83"/>
      <c r="AN14" s="83"/>
      <c r="AO14" s="83"/>
      <c r="AP14" s="83"/>
      <c r="AQ14" s="83"/>
      <c r="AR14" s="83"/>
      <c r="AS14" s="82">
        <f t="shared" si="11"/>
      </c>
      <c r="AT14" s="82">
        <f t="shared" si="12"/>
      </c>
      <c r="AU14" s="83"/>
      <c r="AV14" s="83"/>
      <c r="AW14" s="83"/>
      <c r="AX14" s="83"/>
      <c r="AY14" s="83"/>
      <c r="AZ14" s="83"/>
      <c r="BA14" s="82">
        <f t="shared" si="13"/>
      </c>
      <c r="BB14" s="82">
        <f t="shared" si="14"/>
      </c>
      <c r="BC14" s="83"/>
      <c r="BD14" s="83"/>
      <c r="BE14" s="83"/>
      <c r="BF14" s="83"/>
      <c r="BG14" s="83"/>
      <c r="BH14" s="83"/>
      <c r="BI14" s="82">
        <f t="shared" si="15"/>
      </c>
      <c r="BJ14" s="118" t="s">
        <v>260</v>
      </c>
    </row>
    <row r="15" spans="1:62" ht="15">
      <c r="A15" s="99" t="s">
        <v>85</v>
      </c>
      <c r="B15" s="99" t="s">
        <v>117</v>
      </c>
      <c r="C15" s="84" t="str">
        <f t="shared" si="16"/>
        <v>   </v>
      </c>
      <c r="D15" s="87"/>
      <c r="E15" s="87"/>
      <c r="F15" s="87"/>
      <c r="G15" s="87"/>
      <c r="H15" s="87"/>
      <c r="I15" s="87"/>
      <c r="J15" s="84" t="str">
        <f t="shared" si="3"/>
        <v>1   </v>
      </c>
      <c r="K15" s="87">
        <v>1</v>
      </c>
      <c r="L15" s="87"/>
      <c r="M15" s="87"/>
      <c r="N15" s="87"/>
      <c r="O15" s="83"/>
      <c r="P15" s="92">
        <v>75</v>
      </c>
      <c r="Q15" s="92">
        <f t="shared" si="4"/>
        <v>36</v>
      </c>
      <c r="R15" s="92">
        <f t="shared" si="17"/>
        <v>36</v>
      </c>
      <c r="S15" s="92">
        <f t="shared" si="5"/>
        <v>0</v>
      </c>
      <c r="T15" s="92">
        <f t="shared" si="18"/>
        <v>0</v>
      </c>
      <c r="U15" s="92">
        <f t="shared" si="6"/>
        <v>39</v>
      </c>
      <c r="V15" s="71" t="str">
        <f>IF(SUM(W15:Y15)&gt;0,W15&amp;"/"&amp;X15&amp;"/"&amp;Y15,"")</f>
        <v>2//</v>
      </c>
      <c r="W15" s="28">
        <v>2</v>
      </c>
      <c r="X15" s="28"/>
      <c r="Y15" s="28"/>
      <c r="Z15" s="28"/>
      <c r="AA15" s="28"/>
      <c r="AB15" s="28"/>
      <c r="AC15" s="71">
        <f t="shared" si="2"/>
      </c>
      <c r="AD15" s="71">
        <f t="shared" si="8"/>
      </c>
      <c r="AE15" s="28"/>
      <c r="AF15" s="28"/>
      <c r="AG15" s="28"/>
      <c r="AH15" s="28"/>
      <c r="AI15" s="28"/>
      <c r="AJ15" s="28"/>
      <c r="AK15" s="71">
        <f t="shared" si="9"/>
      </c>
      <c r="AL15" s="71">
        <f t="shared" si="10"/>
      </c>
      <c r="AM15" s="28"/>
      <c r="AN15" s="28"/>
      <c r="AO15" s="28"/>
      <c r="AP15" s="28"/>
      <c r="AQ15" s="28"/>
      <c r="AR15" s="28"/>
      <c r="AS15" s="71">
        <f t="shared" si="11"/>
      </c>
      <c r="AT15" s="71">
        <f t="shared" si="12"/>
      </c>
      <c r="AU15" s="28"/>
      <c r="AV15" s="28"/>
      <c r="AW15" s="28"/>
      <c r="AX15" s="28"/>
      <c r="AY15" s="28"/>
      <c r="AZ15" s="28"/>
      <c r="BA15" s="71">
        <f t="shared" si="13"/>
      </c>
      <c r="BB15" s="71">
        <f t="shared" si="14"/>
      </c>
      <c r="BC15" s="28"/>
      <c r="BD15" s="28"/>
      <c r="BE15" s="28"/>
      <c r="BF15" s="28"/>
      <c r="BG15" s="28"/>
      <c r="BH15" s="28"/>
      <c r="BI15" s="71">
        <f t="shared" si="15"/>
      </c>
      <c r="BJ15" s="118" t="s">
        <v>260</v>
      </c>
    </row>
    <row r="16" spans="1:62" ht="15">
      <c r="A16" s="97" t="s">
        <v>86</v>
      </c>
      <c r="B16" s="97" t="s">
        <v>95</v>
      </c>
      <c r="C16" s="84" t="str">
        <f t="shared" si="16"/>
        <v>   </v>
      </c>
      <c r="D16" s="87"/>
      <c r="E16" s="87"/>
      <c r="F16" s="87"/>
      <c r="G16" s="87"/>
      <c r="H16" s="87"/>
      <c r="I16" s="87"/>
      <c r="J16" s="84" t="str">
        <f t="shared" si="3"/>
        <v>2   </v>
      </c>
      <c r="K16" s="87">
        <v>2</v>
      </c>
      <c r="L16" s="87"/>
      <c r="M16" s="87"/>
      <c r="N16" s="87"/>
      <c r="O16" s="83"/>
      <c r="P16" s="92">
        <v>75</v>
      </c>
      <c r="Q16" s="92">
        <f t="shared" si="4"/>
        <v>34</v>
      </c>
      <c r="R16" s="92">
        <f t="shared" si="17"/>
        <v>34</v>
      </c>
      <c r="S16" s="92">
        <f t="shared" si="5"/>
        <v>0</v>
      </c>
      <c r="T16" s="92">
        <f t="shared" si="18"/>
        <v>0</v>
      </c>
      <c r="U16" s="92">
        <f t="shared" si="6"/>
        <v>41</v>
      </c>
      <c r="V16" s="71">
        <f t="shared" si="7"/>
      </c>
      <c r="W16" s="28"/>
      <c r="X16" s="28"/>
      <c r="Y16" s="28"/>
      <c r="Z16" s="28">
        <v>2</v>
      </c>
      <c r="AA16" s="28"/>
      <c r="AB16" s="28"/>
      <c r="AC16" s="71" t="str">
        <f t="shared" si="2"/>
        <v>2//</v>
      </c>
      <c r="AD16" s="71">
        <f t="shared" si="8"/>
      </c>
      <c r="AE16" s="28"/>
      <c r="AF16" s="28"/>
      <c r="AG16" s="28"/>
      <c r="AH16" s="28"/>
      <c r="AI16" s="28"/>
      <c r="AJ16" s="28"/>
      <c r="AK16" s="71">
        <f t="shared" si="9"/>
      </c>
      <c r="AL16" s="71">
        <f t="shared" si="10"/>
      </c>
      <c r="AM16" s="28"/>
      <c r="AN16" s="28"/>
      <c r="AO16" s="28"/>
      <c r="AP16" s="28"/>
      <c r="AQ16" s="28"/>
      <c r="AR16" s="28"/>
      <c r="AS16" s="71">
        <f t="shared" si="11"/>
      </c>
      <c r="AT16" s="71">
        <f t="shared" si="12"/>
      </c>
      <c r="AU16" s="28"/>
      <c r="AV16" s="28"/>
      <c r="AW16" s="28"/>
      <c r="AX16" s="28"/>
      <c r="AY16" s="28"/>
      <c r="AZ16" s="28"/>
      <c r="BA16" s="71">
        <f t="shared" si="13"/>
      </c>
      <c r="BB16" s="71">
        <f t="shared" si="14"/>
      </c>
      <c r="BC16" s="28"/>
      <c r="BD16" s="28"/>
      <c r="BE16" s="28"/>
      <c r="BF16" s="28"/>
      <c r="BG16" s="28"/>
      <c r="BH16" s="28"/>
      <c r="BI16" s="71">
        <f t="shared" si="15"/>
      </c>
      <c r="BJ16" s="118" t="s">
        <v>260</v>
      </c>
    </row>
    <row r="17" spans="1:62" ht="15">
      <c r="A17" s="97" t="s">
        <v>118</v>
      </c>
      <c r="B17" s="97" t="s">
        <v>160</v>
      </c>
      <c r="C17" s="84" t="str">
        <f t="shared" si="16"/>
        <v>   </v>
      </c>
      <c r="D17" s="87"/>
      <c r="E17" s="87"/>
      <c r="F17" s="87"/>
      <c r="G17" s="87"/>
      <c r="H17" s="87"/>
      <c r="I17" s="87"/>
      <c r="J17" s="84" t="str">
        <f t="shared" si="3"/>
        <v>7   </v>
      </c>
      <c r="K17" s="87">
        <v>7</v>
      </c>
      <c r="L17" s="87"/>
      <c r="M17" s="87"/>
      <c r="N17" s="87"/>
      <c r="O17" s="83"/>
      <c r="P17" s="92">
        <v>75</v>
      </c>
      <c r="Q17" s="92">
        <f t="shared" si="4"/>
        <v>36</v>
      </c>
      <c r="R17" s="92">
        <f t="shared" si="17"/>
        <v>36</v>
      </c>
      <c r="S17" s="92">
        <f t="shared" si="5"/>
        <v>0</v>
      </c>
      <c r="T17" s="92">
        <f t="shared" si="18"/>
        <v>0</v>
      </c>
      <c r="U17" s="92">
        <f t="shared" si="6"/>
        <v>39</v>
      </c>
      <c r="V17" s="71">
        <f t="shared" si="7"/>
      </c>
      <c r="W17" s="28"/>
      <c r="X17" s="28"/>
      <c r="Y17" s="28"/>
      <c r="Z17" s="28"/>
      <c r="AA17" s="28"/>
      <c r="AB17" s="28"/>
      <c r="AC17" s="71">
        <f t="shared" si="2"/>
      </c>
      <c r="AD17" s="71">
        <f t="shared" si="8"/>
      </c>
      <c r="AE17" s="28"/>
      <c r="AF17" s="28"/>
      <c r="AG17" s="28"/>
      <c r="AH17" s="28"/>
      <c r="AI17" s="28"/>
      <c r="AJ17" s="28"/>
      <c r="AK17" s="71">
        <f t="shared" si="9"/>
      </c>
      <c r="AL17" s="71">
        <f t="shared" si="10"/>
      </c>
      <c r="AM17" s="28"/>
      <c r="AN17" s="28"/>
      <c r="AO17" s="28"/>
      <c r="AP17" s="28"/>
      <c r="AQ17" s="28"/>
      <c r="AR17" s="28"/>
      <c r="AS17" s="71">
        <f t="shared" si="11"/>
      </c>
      <c r="AT17" s="71" t="str">
        <f t="shared" si="12"/>
        <v>2//</v>
      </c>
      <c r="AU17" s="28">
        <v>2</v>
      </c>
      <c r="AV17" s="28"/>
      <c r="AW17" s="28"/>
      <c r="AX17" s="28"/>
      <c r="AY17" s="28"/>
      <c r="AZ17" s="28"/>
      <c r="BA17" s="71">
        <f t="shared" si="13"/>
      </c>
      <c r="BB17" s="71">
        <f t="shared" si="14"/>
      </c>
      <c r="BC17" s="28"/>
      <c r="BD17" s="28"/>
      <c r="BE17" s="28"/>
      <c r="BF17" s="28"/>
      <c r="BG17" s="28"/>
      <c r="BH17" s="28"/>
      <c r="BI17" s="71">
        <f t="shared" si="15"/>
      </c>
      <c r="BJ17" s="118" t="s">
        <v>260</v>
      </c>
    </row>
    <row r="18" spans="1:62" ht="26.25" customHeight="1">
      <c r="A18" s="98" t="s">
        <v>55</v>
      </c>
      <c r="B18" s="98" t="s">
        <v>176</v>
      </c>
      <c r="C18" s="84" t="str">
        <f t="shared" si="16"/>
        <v>   </v>
      </c>
      <c r="D18" s="87"/>
      <c r="E18" s="87"/>
      <c r="F18" s="87"/>
      <c r="G18" s="87"/>
      <c r="H18" s="87"/>
      <c r="I18" s="87"/>
      <c r="J18" s="84" t="str">
        <f t="shared" si="3"/>
        <v>7 9 10 </v>
      </c>
      <c r="K18" s="87">
        <v>7</v>
      </c>
      <c r="L18" s="87">
        <v>9</v>
      </c>
      <c r="M18" s="87">
        <v>10</v>
      </c>
      <c r="N18" s="87"/>
      <c r="O18" s="83"/>
      <c r="P18" s="93">
        <v>225</v>
      </c>
      <c r="Q18" s="93">
        <f t="shared" si="4"/>
        <v>96</v>
      </c>
      <c r="R18" s="93">
        <f t="shared" si="17"/>
        <v>96</v>
      </c>
      <c r="S18" s="93">
        <f t="shared" si="5"/>
        <v>0</v>
      </c>
      <c r="T18" s="93">
        <f t="shared" si="18"/>
        <v>0</v>
      </c>
      <c r="U18" s="93">
        <f t="shared" si="6"/>
        <v>129</v>
      </c>
      <c r="V18" s="82">
        <f t="shared" si="7"/>
      </c>
      <c r="W18" s="83"/>
      <c r="X18" s="83"/>
      <c r="Y18" s="83"/>
      <c r="Z18" s="83"/>
      <c r="AA18" s="83"/>
      <c r="AB18" s="83"/>
      <c r="AC18" s="82">
        <f t="shared" si="2"/>
      </c>
      <c r="AD18" s="82">
        <f t="shared" si="8"/>
      </c>
      <c r="AE18" s="83"/>
      <c r="AF18" s="83"/>
      <c r="AG18" s="83"/>
      <c r="AH18" s="83"/>
      <c r="AI18" s="83"/>
      <c r="AJ18" s="83"/>
      <c r="AK18" s="82">
        <f t="shared" si="9"/>
      </c>
      <c r="AL18" s="82">
        <f t="shared" si="10"/>
      </c>
      <c r="AM18" s="83"/>
      <c r="AN18" s="83"/>
      <c r="AO18" s="83"/>
      <c r="AP18" s="83"/>
      <c r="AQ18" s="83"/>
      <c r="AR18" s="83"/>
      <c r="AS18" s="82">
        <f t="shared" si="11"/>
      </c>
      <c r="AT18" s="82" t="str">
        <f t="shared" si="12"/>
        <v>2//</v>
      </c>
      <c r="AU18" s="83">
        <v>2</v>
      </c>
      <c r="AV18" s="83"/>
      <c r="AW18" s="83"/>
      <c r="AX18" s="83"/>
      <c r="AY18" s="83"/>
      <c r="AZ18" s="83"/>
      <c r="BA18" s="82">
        <f t="shared" si="13"/>
      </c>
      <c r="BB18" s="82" t="str">
        <f t="shared" si="14"/>
        <v>4//</v>
      </c>
      <c r="BC18" s="83">
        <v>4</v>
      </c>
      <c r="BD18" s="83"/>
      <c r="BE18" s="83"/>
      <c r="BF18" s="83">
        <v>4</v>
      </c>
      <c r="BG18" s="83"/>
      <c r="BH18" s="83"/>
      <c r="BI18" s="82" t="str">
        <f t="shared" si="15"/>
        <v>4//</v>
      </c>
      <c r="BJ18" s="118" t="s">
        <v>260</v>
      </c>
    </row>
    <row r="19" spans="1:62" ht="26.25" customHeight="1">
      <c r="A19" s="117" t="s">
        <v>56</v>
      </c>
      <c r="B19" s="115" t="s">
        <v>178</v>
      </c>
      <c r="C19" s="81" t="str">
        <f t="shared" si="16"/>
        <v>   </v>
      </c>
      <c r="D19" s="88"/>
      <c r="E19" s="88"/>
      <c r="F19" s="88"/>
      <c r="G19" s="88"/>
      <c r="H19" s="88"/>
      <c r="I19" s="88"/>
      <c r="J19" s="81" t="str">
        <f t="shared" si="3"/>
        <v>   </v>
      </c>
      <c r="K19" s="88"/>
      <c r="L19" s="88"/>
      <c r="M19" s="88"/>
      <c r="N19" s="88"/>
      <c r="O19" s="81"/>
      <c r="P19" s="90">
        <f aca="true" t="shared" si="20" ref="P19:U19">P20+P24</f>
        <v>400</v>
      </c>
      <c r="Q19" s="90">
        <f t="shared" si="20"/>
        <v>158</v>
      </c>
      <c r="R19" s="90">
        <f t="shared" si="20"/>
        <v>52</v>
      </c>
      <c r="S19" s="90">
        <f t="shared" si="20"/>
        <v>106</v>
      </c>
      <c r="T19" s="90">
        <f t="shared" si="20"/>
        <v>0</v>
      </c>
      <c r="U19" s="90">
        <f t="shared" si="20"/>
        <v>242</v>
      </c>
      <c r="V19" s="80">
        <f t="shared" si="7"/>
      </c>
      <c r="W19" s="81"/>
      <c r="X19" s="81"/>
      <c r="Y19" s="81"/>
      <c r="Z19" s="81"/>
      <c r="AA19" s="81"/>
      <c r="AB19" s="81"/>
      <c r="AC19" s="80">
        <f t="shared" si="2"/>
      </c>
      <c r="AD19" s="80">
        <f t="shared" si="8"/>
      </c>
      <c r="AE19" s="81"/>
      <c r="AF19" s="81"/>
      <c r="AG19" s="81"/>
      <c r="AH19" s="81"/>
      <c r="AI19" s="81"/>
      <c r="AJ19" s="81"/>
      <c r="AK19" s="80">
        <f t="shared" si="9"/>
      </c>
      <c r="AL19" s="80">
        <f t="shared" si="10"/>
      </c>
      <c r="AM19" s="81"/>
      <c r="AN19" s="81"/>
      <c r="AO19" s="81"/>
      <c r="AP19" s="81"/>
      <c r="AQ19" s="81"/>
      <c r="AR19" s="81"/>
      <c r="AS19" s="80">
        <f t="shared" si="11"/>
      </c>
      <c r="AT19" s="80">
        <f t="shared" si="12"/>
      </c>
      <c r="AU19" s="81"/>
      <c r="AV19" s="81"/>
      <c r="AW19" s="81"/>
      <c r="AX19" s="81"/>
      <c r="AY19" s="81"/>
      <c r="AZ19" s="81"/>
      <c r="BA19" s="80">
        <f t="shared" si="13"/>
      </c>
      <c r="BB19" s="80">
        <f t="shared" si="14"/>
      </c>
      <c r="BC19" s="81"/>
      <c r="BD19" s="81"/>
      <c r="BE19" s="81"/>
      <c r="BF19" s="81"/>
      <c r="BG19" s="81"/>
      <c r="BH19" s="81"/>
      <c r="BI19" s="80">
        <f t="shared" si="15"/>
      </c>
      <c r="BJ19" s="118" t="s">
        <v>260</v>
      </c>
    </row>
    <row r="20" spans="1:62" ht="15">
      <c r="A20" s="100" t="s">
        <v>57</v>
      </c>
      <c r="B20" s="100" t="s">
        <v>48</v>
      </c>
      <c r="C20" s="84" t="str">
        <f t="shared" si="16"/>
        <v>   </v>
      </c>
      <c r="D20" s="87"/>
      <c r="E20" s="87"/>
      <c r="F20" s="87"/>
      <c r="G20" s="87"/>
      <c r="H20" s="87"/>
      <c r="I20" s="87"/>
      <c r="J20" s="84" t="str">
        <f t="shared" si="3"/>
        <v>   </v>
      </c>
      <c r="K20" s="87"/>
      <c r="L20" s="87"/>
      <c r="M20" s="87"/>
      <c r="N20" s="87"/>
      <c r="O20" s="83"/>
      <c r="P20" s="93">
        <f aca="true" t="shared" si="21" ref="P20:U20">P21+P22+P23</f>
        <v>320</v>
      </c>
      <c r="Q20" s="93">
        <f t="shared" si="21"/>
        <v>124</v>
      </c>
      <c r="R20" s="93">
        <f t="shared" si="21"/>
        <v>52</v>
      </c>
      <c r="S20" s="93">
        <f t="shared" si="21"/>
        <v>72</v>
      </c>
      <c r="T20" s="93">
        <f t="shared" si="21"/>
        <v>0</v>
      </c>
      <c r="U20" s="93">
        <f t="shared" si="21"/>
        <v>196</v>
      </c>
      <c r="V20" s="82">
        <f t="shared" si="7"/>
      </c>
      <c r="W20" s="83"/>
      <c r="X20" s="83"/>
      <c r="Y20" s="83"/>
      <c r="Z20" s="83"/>
      <c r="AA20" s="83"/>
      <c r="AB20" s="83"/>
      <c r="AC20" s="82">
        <f t="shared" si="2"/>
      </c>
      <c r="AD20" s="82">
        <f t="shared" si="8"/>
      </c>
      <c r="AE20" s="83"/>
      <c r="AF20" s="83"/>
      <c r="AG20" s="83"/>
      <c r="AH20" s="83"/>
      <c r="AI20" s="83"/>
      <c r="AJ20" s="83"/>
      <c r="AK20" s="82">
        <f t="shared" si="9"/>
      </c>
      <c r="AL20" s="82">
        <f t="shared" si="10"/>
      </c>
      <c r="AM20" s="83"/>
      <c r="AN20" s="83"/>
      <c r="AO20" s="83"/>
      <c r="AP20" s="83"/>
      <c r="AQ20" s="83"/>
      <c r="AR20" s="83"/>
      <c r="AS20" s="82">
        <f t="shared" si="11"/>
      </c>
      <c r="AT20" s="82">
        <f t="shared" si="12"/>
      </c>
      <c r="AU20" s="83"/>
      <c r="AV20" s="83"/>
      <c r="AW20" s="83"/>
      <c r="AX20" s="83"/>
      <c r="AY20" s="83"/>
      <c r="AZ20" s="83"/>
      <c r="BA20" s="82">
        <f t="shared" si="13"/>
      </c>
      <c r="BB20" s="82">
        <f t="shared" si="14"/>
      </c>
      <c r="BC20" s="83"/>
      <c r="BD20" s="83"/>
      <c r="BE20" s="83"/>
      <c r="BF20" s="83"/>
      <c r="BG20" s="83"/>
      <c r="BH20" s="83"/>
      <c r="BI20" s="82">
        <f t="shared" si="15"/>
      </c>
      <c r="BJ20" s="118" t="s">
        <v>260</v>
      </c>
    </row>
    <row r="21" spans="1:62" ht="15">
      <c r="A21" s="99" t="s">
        <v>58</v>
      </c>
      <c r="B21" s="99" t="s">
        <v>138</v>
      </c>
      <c r="C21" s="84" t="str">
        <f t="shared" si="16"/>
        <v>   </v>
      </c>
      <c r="D21" s="87"/>
      <c r="E21" s="87"/>
      <c r="F21" s="87"/>
      <c r="G21" s="87"/>
      <c r="H21" s="87"/>
      <c r="I21" s="87"/>
      <c r="J21" s="84" t="str">
        <f t="shared" si="3"/>
        <v>3   </v>
      </c>
      <c r="K21" s="87">
        <v>3</v>
      </c>
      <c r="L21" s="87"/>
      <c r="M21" s="87"/>
      <c r="N21" s="87"/>
      <c r="O21" s="83"/>
      <c r="P21" s="92">
        <v>114</v>
      </c>
      <c r="Q21" s="92">
        <f t="shared" si="4"/>
        <v>54</v>
      </c>
      <c r="R21" s="92">
        <f t="shared" si="17"/>
        <v>18</v>
      </c>
      <c r="S21" s="92">
        <f t="shared" si="5"/>
        <v>36</v>
      </c>
      <c r="T21" s="92">
        <f t="shared" si="18"/>
        <v>0</v>
      </c>
      <c r="U21" s="92">
        <f t="shared" si="6"/>
        <v>60</v>
      </c>
      <c r="V21" s="71">
        <f t="shared" si="7"/>
      </c>
      <c r="W21" s="28"/>
      <c r="X21" s="28"/>
      <c r="Y21" s="28"/>
      <c r="Z21" s="28"/>
      <c r="AA21" s="28"/>
      <c r="AB21" s="28"/>
      <c r="AC21" s="71">
        <f t="shared" si="2"/>
      </c>
      <c r="AD21" s="71" t="str">
        <f t="shared" si="8"/>
        <v>1/2/</v>
      </c>
      <c r="AE21" s="28">
        <v>1</v>
      </c>
      <c r="AF21" s="28">
        <v>2</v>
      </c>
      <c r="AG21" s="28"/>
      <c r="AH21" s="28"/>
      <c r="AI21" s="28"/>
      <c r="AJ21" s="28"/>
      <c r="AK21" s="71">
        <f t="shared" si="9"/>
      </c>
      <c r="AL21" s="71">
        <f t="shared" si="10"/>
      </c>
      <c r="AM21" s="28"/>
      <c r="AN21" s="28"/>
      <c r="AO21" s="28"/>
      <c r="AP21" s="28"/>
      <c r="AQ21" s="28"/>
      <c r="AR21" s="28"/>
      <c r="AS21" s="71">
        <f t="shared" si="11"/>
      </c>
      <c r="AT21" s="71">
        <f t="shared" si="12"/>
      </c>
      <c r="AU21" s="28"/>
      <c r="AV21" s="28"/>
      <c r="AW21" s="28"/>
      <c r="AX21" s="28"/>
      <c r="AY21" s="28"/>
      <c r="AZ21" s="28"/>
      <c r="BA21" s="71">
        <f t="shared" si="13"/>
      </c>
      <c r="BB21" s="71">
        <f t="shared" si="14"/>
      </c>
      <c r="BC21" s="28"/>
      <c r="BD21" s="28"/>
      <c r="BE21" s="28"/>
      <c r="BF21" s="28"/>
      <c r="BG21" s="28"/>
      <c r="BH21" s="28"/>
      <c r="BI21" s="71">
        <f t="shared" si="15"/>
      </c>
      <c r="BJ21" s="118" t="s">
        <v>260</v>
      </c>
    </row>
    <row r="22" spans="1:62" ht="15">
      <c r="A22" s="99" t="s">
        <v>84</v>
      </c>
      <c r="B22" s="99" t="s">
        <v>139</v>
      </c>
      <c r="C22" s="84" t="str">
        <f t="shared" si="16"/>
        <v>   </v>
      </c>
      <c r="D22" s="87"/>
      <c r="E22" s="87"/>
      <c r="F22" s="87"/>
      <c r="G22" s="87"/>
      <c r="H22" s="87"/>
      <c r="I22" s="87"/>
      <c r="J22" s="84" t="str">
        <f t="shared" si="3"/>
        <v>4   </v>
      </c>
      <c r="K22" s="87">
        <v>4</v>
      </c>
      <c r="L22" s="87"/>
      <c r="M22" s="87"/>
      <c r="N22" s="87"/>
      <c r="O22" s="83"/>
      <c r="P22" s="92">
        <v>134</v>
      </c>
      <c r="Q22" s="92">
        <f t="shared" si="4"/>
        <v>34</v>
      </c>
      <c r="R22" s="92">
        <f t="shared" si="17"/>
        <v>34</v>
      </c>
      <c r="S22" s="92">
        <f t="shared" si="5"/>
        <v>0</v>
      </c>
      <c r="T22" s="92">
        <f t="shared" si="18"/>
        <v>0</v>
      </c>
      <c r="U22" s="92">
        <f t="shared" si="6"/>
        <v>100</v>
      </c>
      <c r="V22" s="71">
        <f t="shared" si="7"/>
      </c>
      <c r="W22" s="28"/>
      <c r="X22" s="28"/>
      <c r="Y22" s="28"/>
      <c r="Z22" s="28"/>
      <c r="AA22" s="28"/>
      <c r="AB22" s="28"/>
      <c r="AC22" s="71">
        <f t="shared" si="2"/>
      </c>
      <c r="AD22" s="71">
        <f t="shared" si="8"/>
      </c>
      <c r="AE22" s="28"/>
      <c r="AF22" s="28"/>
      <c r="AG22" s="28"/>
      <c r="AH22" s="28">
        <v>2</v>
      </c>
      <c r="AI22" s="28"/>
      <c r="AJ22" s="28"/>
      <c r="AK22" s="71" t="str">
        <f t="shared" si="9"/>
        <v>2//</v>
      </c>
      <c r="AL22" s="71">
        <f t="shared" si="10"/>
      </c>
      <c r="AM22" s="28"/>
      <c r="AN22" s="28"/>
      <c r="AO22" s="28"/>
      <c r="AP22" s="28"/>
      <c r="AQ22" s="28"/>
      <c r="AR22" s="28"/>
      <c r="AS22" s="71">
        <f t="shared" si="11"/>
      </c>
      <c r="AT22" s="71">
        <f t="shared" si="12"/>
      </c>
      <c r="AU22" s="28"/>
      <c r="AV22" s="28"/>
      <c r="AW22" s="28"/>
      <c r="AX22" s="28"/>
      <c r="AY22" s="28"/>
      <c r="AZ22" s="28"/>
      <c r="BA22" s="71">
        <f t="shared" si="13"/>
      </c>
      <c r="BB22" s="71">
        <f t="shared" si="14"/>
      </c>
      <c r="BC22" s="28"/>
      <c r="BD22" s="28"/>
      <c r="BE22" s="28"/>
      <c r="BF22" s="28"/>
      <c r="BG22" s="28"/>
      <c r="BH22" s="28"/>
      <c r="BI22" s="71">
        <f t="shared" si="15"/>
      </c>
      <c r="BJ22" s="118" t="s">
        <v>260</v>
      </c>
    </row>
    <row r="23" spans="1:62" ht="25.5">
      <c r="A23" s="99" t="s">
        <v>59</v>
      </c>
      <c r="B23" s="99" t="s">
        <v>179</v>
      </c>
      <c r="C23" s="84" t="str">
        <f t="shared" si="16"/>
        <v>   </v>
      </c>
      <c r="D23" s="87"/>
      <c r="E23" s="87"/>
      <c r="F23" s="87"/>
      <c r="G23" s="87"/>
      <c r="H23" s="87"/>
      <c r="I23" s="87"/>
      <c r="J23" s="84" t="str">
        <f t="shared" si="3"/>
        <v>8   </v>
      </c>
      <c r="K23" s="87">
        <v>8</v>
      </c>
      <c r="L23" s="87"/>
      <c r="M23" s="87"/>
      <c r="N23" s="87"/>
      <c r="O23" s="83"/>
      <c r="P23" s="92">
        <v>72</v>
      </c>
      <c r="Q23" s="92">
        <f t="shared" si="4"/>
        <v>36</v>
      </c>
      <c r="R23" s="92">
        <f t="shared" si="17"/>
        <v>0</v>
      </c>
      <c r="S23" s="92">
        <f t="shared" si="5"/>
        <v>36</v>
      </c>
      <c r="T23" s="92">
        <f t="shared" si="18"/>
        <v>0</v>
      </c>
      <c r="U23" s="92">
        <f t="shared" si="6"/>
        <v>36</v>
      </c>
      <c r="V23" s="71">
        <f t="shared" si="7"/>
      </c>
      <c r="W23" s="28"/>
      <c r="X23" s="28"/>
      <c r="Y23" s="28"/>
      <c r="Z23" s="28"/>
      <c r="AA23" s="28"/>
      <c r="AB23" s="28"/>
      <c r="AC23" s="71">
        <f t="shared" si="2"/>
      </c>
      <c r="AD23" s="71">
        <f t="shared" si="8"/>
      </c>
      <c r="AE23" s="28"/>
      <c r="AF23" s="28"/>
      <c r="AG23" s="28"/>
      <c r="AH23" s="28"/>
      <c r="AI23" s="28"/>
      <c r="AJ23" s="28"/>
      <c r="AK23" s="71">
        <f t="shared" si="9"/>
      </c>
      <c r="AL23" s="71">
        <f t="shared" si="10"/>
      </c>
      <c r="AM23" s="28"/>
      <c r="AN23" s="28"/>
      <c r="AO23" s="28"/>
      <c r="AP23" s="28"/>
      <c r="AQ23" s="28"/>
      <c r="AR23" s="28"/>
      <c r="AS23" s="71">
        <f t="shared" si="11"/>
      </c>
      <c r="AT23" s="71">
        <f t="shared" si="12"/>
      </c>
      <c r="AU23" s="28"/>
      <c r="AV23" s="28"/>
      <c r="AW23" s="28"/>
      <c r="AX23" s="28"/>
      <c r="AY23" s="28">
        <v>2</v>
      </c>
      <c r="AZ23" s="28"/>
      <c r="BA23" s="71" t="str">
        <f t="shared" si="13"/>
        <v>/2/</v>
      </c>
      <c r="BB23" s="71">
        <f t="shared" si="14"/>
      </c>
      <c r="BC23" s="28"/>
      <c r="BD23" s="28"/>
      <c r="BE23" s="28"/>
      <c r="BF23" s="28"/>
      <c r="BG23" s="28"/>
      <c r="BH23" s="28"/>
      <c r="BI23" s="71">
        <f t="shared" si="15"/>
      </c>
      <c r="BJ23" s="118" t="s">
        <v>260</v>
      </c>
    </row>
    <row r="24" spans="1:62" ht="15">
      <c r="A24" s="100" t="s">
        <v>60</v>
      </c>
      <c r="B24" s="100" t="s">
        <v>54</v>
      </c>
      <c r="C24" s="84" t="str">
        <f t="shared" si="16"/>
        <v>   </v>
      </c>
      <c r="D24" s="87"/>
      <c r="E24" s="87"/>
      <c r="F24" s="87"/>
      <c r="G24" s="87"/>
      <c r="H24" s="87"/>
      <c r="I24" s="87"/>
      <c r="J24" s="84" t="str">
        <f t="shared" si="3"/>
        <v>   </v>
      </c>
      <c r="K24" s="87"/>
      <c r="L24" s="87"/>
      <c r="M24" s="87"/>
      <c r="N24" s="87"/>
      <c r="O24" s="83"/>
      <c r="P24" s="93">
        <f aca="true" t="shared" si="22" ref="P24:U24">P25</f>
        <v>80</v>
      </c>
      <c r="Q24" s="93">
        <f t="shared" si="22"/>
        <v>34</v>
      </c>
      <c r="R24" s="93">
        <f t="shared" si="22"/>
        <v>0</v>
      </c>
      <c r="S24" s="93">
        <f t="shared" si="22"/>
        <v>34</v>
      </c>
      <c r="T24" s="93">
        <f t="shared" si="22"/>
        <v>0</v>
      </c>
      <c r="U24" s="93">
        <f t="shared" si="22"/>
        <v>46</v>
      </c>
      <c r="V24" s="82">
        <f t="shared" si="7"/>
      </c>
      <c r="W24" s="83"/>
      <c r="X24" s="83"/>
      <c r="Y24" s="83"/>
      <c r="Z24" s="83"/>
      <c r="AA24" s="83"/>
      <c r="AB24" s="83"/>
      <c r="AC24" s="82">
        <f t="shared" si="2"/>
      </c>
      <c r="AD24" s="82">
        <f t="shared" si="8"/>
      </c>
      <c r="AE24" s="83"/>
      <c r="AF24" s="83"/>
      <c r="AG24" s="83"/>
      <c r="AH24" s="83"/>
      <c r="AI24" s="83"/>
      <c r="AJ24" s="83"/>
      <c r="AK24" s="82">
        <f t="shared" si="9"/>
      </c>
      <c r="AL24" s="82">
        <f t="shared" si="10"/>
      </c>
      <c r="AM24" s="83"/>
      <c r="AN24" s="83"/>
      <c r="AO24" s="83"/>
      <c r="AP24" s="83"/>
      <c r="AQ24" s="83"/>
      <c r="AR24" s="83"/>
      <c r="AS24" s="82">
        <f t="shared" si="11"/>
      </c>
      <c r="AT24" s="82">
        <f t="shared" si="12"/>
      </c>
      <c r="AU24" s="83"/>
      <c r="AV24" s="83"/>
      <c r="AW24" s="83"/>
      <c r="AX24" s="83"/>
      <c r="AY24" s="83"/>
      <c r="AZ24" s="83"/>
      <c r="BA24" s="82">
        <f t="shared" si="13"/>
      </c>
      <c r="BB24" s="82">
        <f t="shared" si="14"/>
      </c>
      <c r="BC24" s="83"/>
      <c r="BD24" s="83"/>
      <c r="BE24" s="83"/>
      <c r="BF24" s="83"/>
      <c r="BG24" s="83"/>
      <c r="BH24" s="83"/>
      <c r="BI24" s="82">
        <f t="shared" si="15"/>
      </c>
      <c r="BJ24" s="118" t="s">
        <v>260</v>
      </c>
    </row>
    <row r="25" spans="1:62" ht="15">
      <c r="A25" s="99" t="s">
        <v>91</v>
      </c>
      <c r="B25" s="99" t="s">
        <v>140</v>
      </c>
      <c r="C25" s="84" t="str">
        <f t="shared" si="16"/>
        <v>   </v>
      </c>
      <c r="D25" s="87"/>
      <c r="E25" s="87"/>
      <c r="F25" s="87"/>
      <c r="G25" s="87"/>
      <c r="H25" s="87"/>
      <c r="I25" s="87"/>
      <c r="J25" s="84" t="str">
        <f t="shared" si="3"/>
        <v>4   </v>
      </c>
      <c r="K25" s="87">
        <v>4</v>
      </c>
      <c r="L25" s="87"/>
      <c r="M25" s="87"/>
      <c r="N25" s="87"/>
      <c r="O25" s="83"/>
      <c r="P25" s="92">
        <v>80</v>
      </c>
      <c r="Q25" s="92">
        <f t="shared" si="4"/>
        <v>34</v>
      </c>
      <c r="R25" s="92">
        <f t="shared" si="17"/>
        <v>0</v>
      </c>
      <c r="S25" s="92">
        <f t="shared" si="5"/>
        <v>34</v>
      </c>
      <c r="T25" s="92">
        <f t="shared" si="18"/>
        <v>0</v>
      </c>
      <c r="U25" s="92">
        <f t="shared" si="6"/>
        <v>46</v>
      </c>
      <c r="V25" s="71">
        <f t="shared" si="7"/>
      </c>
      <c r="W25" s="28"/>
      <c r="X25" s="28"/>
      <c r="Y25" s="28"/>
      <c r="Z25" s="28"/>
      <c r="AA25" s="28"/>
      <c r="AB25" s="28"/>
      <c r="AC25" s="71">
        <f t="shared" si="2"/>
      </c>
      <c r="AD25" s="71">
        <f t="shared" si="8"/>
      </c>
      <c r="AE25" s="28"/>
      <c r="AF25" s="28"/>
      <c r="AG25" s="28"/>
      <c r="AH25" s="28"/>
      <c r="AI25" s="28">
        <v>2</v>
      </c>
      <c r="AJ25" s="28"/>
      <c r="AK25" s="71" t="str">
        <f t="shared" si="9"/>
        <v>/2/</v>
      </c>
      <c r="AL25" s="71">
        <f t="shared" si="10"/>
      </c>
      <c r="AM25" s="28"/>
      <c r="AN25" s="28"/>
      <c r="AO25" s="28"/>
      <c r="AP25" s="28"/>
      <c r="AQ25" s="28"/>
      <c r="AR25" s="28"/>
      <c r="AS25" s="71">
        <f t="shared" si="11"/>
      </c>
      <c r="AT25" s="71">
        <f t="shared" si="12"/>
      </c>
      <c r="AU25" s="28"/>
      <c r="AV25" s="28"/>
      <c r="AW25" s="28"/>
      <c r="AX25" s="28"/>
      <c r="AY25" s="28"/>
      <c r="AZ25" s="28"/>
      <c r="BA25" s="71">
        <f t="shared" si="13"/>
      </c>
      <c r="BB25" s="71">
        <f t="shared" si="14"/>
      </c>
      <c r="BC25" s="28"/>
      <c r="BD25" s="28"/>
      <c r="BE25" s="28"/>
      <c r="BF25" s="28"/>
      <c r="BG25" s="28"/>
      <c r="BH25" s="28"/>
      <c r="BI25" s="71">
        <f t="shared" si="15"/>
      </c>
      <c r="BJ25" s="118" t="s">
        <v>260</v>
      </c>
    </row>
    <row r="26" spans="1:62" ht="26.25" customHeight="1">
      <c r="A26" s="117" t="s">
        <v>61</v>
      </c>
      <c r="B26" s="115" t="s">
        <v>123</v>
      </c>
      <c r="C26" s="81" t="str">
        <f t="shared" si="16"/>
        <v>   </v>
      </c>
      <c r="D26" s="88"/>
      <c r="E26" s="88"/>
      <c r="F26" s="88"/>
      <c r="G26" s="88"/>
      <c r="H26" s="88"/>
      <c r="I26" s="88"/>
      <c r="J26" s="81" t="str">
        <f t="shared" si="3"/>
        <v>   </v>
      </c>
      <c r="K26" s="88"/>
      <c r="L26" s="88"/>
      <c r="M26" s="88"/>
      <c r="N26" s="88"/>
      <c r="O26" s="81"/>
      <c r="P26" s="90">
        <f aca="true" t="shared" si="23" ref="P26:U26">P27+P36+P38</f>
        <v>1600</v>
      </c>
      <c r="Q26" s="90">
        <f t="shared" si="23"/>
        <v>790</v>
      </c>
      <c r="R26" s="90">
        <f t="shared" si="23"/>
        <v>467</v>
      </c>
      <c r="S26" s="90">
        <f t="shared" si="23"/>
        <v>0</v>
      </c>
      <c r="T26" s="90">
        <f t="shared" si="23"/>
        <v>323</v>
      </c>
      <c r="U26" s="90">
        <f t="shared" si="23"/>
        <v>810</v>
      </c>
      <c r="V26" s="80">
        <f t="shared" si="7"/>
      </c>
      <c r="W26" s="81"/>
      <c r="X26" s="81"/>
      <c r="Y26" s="81"/>
      <c r="Z26" s="81"/>
      <c r="AA26" s="81"/>
      <c r="AB26" s="81"/>
      <c r="AC26" s="80">
        <f t="shared" si="2"/>
      </c>
      <c r="AD26" s="80">
        <f t="shared" si="8"/>
      </c>
      <c r="AE26" s="81"/>
      <c r="AF26" s="81"/>
      <c r="AG26" s="81"/>
      <c r="AH26" s="81"/>
      <c r="AI26" s="81"/>
      <c r="AJ26" s="81"/>
      <c r="AK26" s="80">
        <f t="shared" si="9"/>
      </c>
      <c r="AL26" s="80">
        <f t="shared" si="10"/>
      </c>
      <c r="AM26" s="81"/>
      <c r="AN26" s="81"/>
      <c r="AO26" s="81"/>
      <c r="AP26" s="81"/>
      <c r="AQ26" s="81"/>
      <c r="AR26" s="81"/>
      <c r="AS26" s="80">
        <f t="shared" si="11"/>
      </c>
      <c r="AT26" s="80">
        <f t="shared" si="12"/>
      </c>
      <c r="AU26" s="81"/>
      <c r="AV26" s="81"/>
      <c r="AW26" s="81"/>
      <c r="AX26" s="81"/>
      <c r="AY26" s="81"/>
      <c r="AZ26" s="81"/>
      <c r="BA26" s="80">
        <f t="shared" si="13"/>
      </c>
      <c r="BB26" s="80">
        <f t="shared" si="14"/>
      </c>
      <c r="BC26" s="81"/>
      <c r="BD26" s="81"/>
      <c r="BE26" s="81"/>
      <c r="BF26" s="81"/>
      <c r="BG26" s="81"/>
      <c r="BH26" s="81"/>
      <c r="BI26" s="80">
        <f t="shared" si="15"/>
      </c>
      <c r="BJ26" s="118" t="s">
        <v>260</v>
      </c>
    </row>
    <row r="27" spans="1:62" ht="15">
      <c r="A27" s="100" t="s">
        <v>170</v>
      </c>
      <c r="B27" s="100" t="s">
        <v>48</v>
      </c>
      <c r="C27" s="84" t="str">
        <f t="shared" si="16"/>
        <v>   </v>
      </c>
      <c r="D27" s="87"/>
      <c r="E27" s="87"/>
      <c r="F27" s="87"/>
      <c r="G27" s="87"/>
      <c r="H27" s="87"/>
      <c r="I27" s="87"/>
      <c r="J27" s="84" t="str">
        <f t="shared" si="3"/>
        <v>   </v>
      </c>
      <c r="K27" s="87"/>
      <c r="L27" s="87"/>
      <c r="M27" s="87"/>
      <c r="N27" s="87"/>
      <c r="O27" s="83"/>
      <c r="P27" s="93">
        <f aca="true" t="shared" si="24" ref="P27:U27">SUM(P28:P35)</f>
        <v>1280</v>
      </c>
      <c r="Q27" s="93">
        <f t="shared" si="24"/>
        <v>682</v>
      </c>
      <c r="R27" s="93">
        <f t="shared" si="24"/>
        <v>359</v>
      </c>
      <c r="S27" s="93">
        <f t="shared" si="24"/>
        <v>0</v>
      </c>
      <c r="T27" s="93">
        <f t="shared" si="24"/>
        <v>323</v>
      </c>
      <c r="U27" s="93">
        <f t="shared" si="24"/>
        <v>598</v>
      </c>
      <c r="V27" s="82">
        <f t="shared" si="7"/>
      </c>
      <c r="W27" s="83"/>
      <c r="X27" s="83"/>
      <c r="Y27" s="83"/>
      <c r="Z27" s="83"/>
      <c r="AA27" s="83"/>
      <c r="AB27" s="83"/>
      <c r="AC27" s="82">
        <f t="shared" si="2"/>
      </c>
      <c r="AD27" s="82">
        <f t="shared" si="8"/>
      </c>
      <c r="AE27" s="83"/>
      <c r="AF27" s="83"/>
      <c r="AG27" s="83"/>
      <c r="AH27" s="83"/>
      <c r="AI27" s="83"/>
      <c r="AJ27" s="83"/>
      <c r="AK27" s="82">
        <f t="shared" si="9"/>
      </c>
      <c r="AL27" s="82">
        <f t="shared" si="10"/>
      </c>
      <c r="AM27" s="83"/>
      <c r="AN27" s="83"/>
      <c r="AO27" s="83"/>
      <c r="AP27" s="83"/>
      <c r="AQ27" s="83"/>
      <c r="AR27" s="83"/>
      <c r="AS27" s="82">
        <f t="shared" si="11"/>
      </c>
      <c r="AT27" s="82">
        <f t="shared" si="12"/>
      </c>
      <c r="AU27" s="83"/>
      <c r="AV27" s="83"/>
      <c r="AW27" s="83"/>
      <c r="AX27" s="83"/>
      <c r="AY27" s="83"/>
      <c r="AZ27" s="83"/>
      <c r="BA27" s="82">
        <f t="shared" si="13"/>
      </c>
      <c r="BB27" s="82">
        <f t="shared" si="14"/>
      </c>
      <c r="BC27" s="83"/>
      <c r="BD27" s="83"/>
      <c r="BE27" s="83"/>
      <c r="BF27" s="83"/>
      <c r="BG27" s="83"/>
      <c r="BH27" s="83"/>
      <c r="BI27" s="82">
        <f t="shared" si="15"/>
      </c>
      <c r="BJ27" s="118" t="s">
        <v>260</v>
      </c>
    </row>
    <row r="28" spans="1:62" ht="15">
      <c r="A28" s="99" t="s">
        <v>62</v>
      </c>
      <c r="B28" s="101" t="s">
        <v>63</v>
      </c>
      <c r="C28" s="84" t="str">
        <f t="shared" si="16"/>
        <v>7 8  </v>
      </c>
      <c r="D28" s="87">
        <v>7</v>
      </c>
      <c r="E28" s="87">
        <v>8</v>
      </c>
      <c r="F28" s="87"/>
      <c r="G28" s="87"/>
      <c r="H28" s="87"/>
      <c r="I28" s="87"/>
      <c r="J28" s="84" t="str">
        <f>K28&amp;" "&amp;L28&amp;" "&amp;M28&amp;" "&amp;N28</f>
        <v>   </v>
      </c>
      <c r="K28" s="87"/>
      <c r="L28" s="87"/>
      <c r="M28" s="87"/>
      <c r="N28" s="87"/>
      <c r="O28" s="83"/>
      <c r="P28" s="92">
        <v>246</v>
      </c>
      <c r="Q28" s="92">
        <f t="shared" si="4"/>
        <v>144</v>
      </c>
      <c r="R28" s="92">
        <f t="shared" si="17"/>
        <v>72</v>
      </c>
      <c r="S28" s="92">
        <f t="shared" si="5"/>
        <v>0</v>
      </c>
      <c r="T28" s="92">
        <f t="shared" si="18"/>
        <v>72</v>
      </c>
      <c r="U28" s="92">
        <f>P28-Q28</f>
        <v>102</v>
      </c>
      <c r="V28" s="71">
        <f>IF(SUM(W28:Y28)&gt;0,W28&amp;"/"&amp;X28&amp;"/"&amp;Y28,"")</f>
      </c>
      <c r="W28" s="28"/>
      <c r="X28" s="28"/>
      <c r="Y28" s="28"/>
      <c r="Z28" s="28"/>
      <c r="AA28" s="28"/>
      <c r="AB28" s="28"/>
      <c r="AC28" s="71">
        <f>IF(SUM(Z28:AB28)&gt;0,Z28&amp;"/"&amp;AA28&amp;"/"&amp;AB28,"")</f>
      </c>
      <c r="AD28" s="71">
        <f>IF(SUM(AE28:AG28)&gt;0,AE28&amp;"/"&amp;AF28&amp;"/"&amp;AG28,"")</f>
      </c>
      <c r="AE28" s="28"/>
      <c r="AF28" s="28"/>
      <c r="AG28" s="28"/>
      <c r="AH28" s="28"/>
      <c r="AI28" s="28"/>
      <c r="AJ28" s="28"/>
      <c r="AK28" s="71">
        <f>IF(SUM(AH28:AJ28)&gt;0,AH28&amp;"/"&amp;AI28&amp;"/"&amp;AJ28,"")</f>
      </c>
      <c r="AL28" s="71">
        <f>IF(SUM(AM28:AO28)&gt;0,AM28&amp;"/"&amp;AN28&amp;"/"&amp;AO28,"")</f>
      </c>
      <c r="AM28" s="28"/>
      <c r="AN28" s="28"/>
      <c r="AO28" s="28"/>
      <c r="AP28" s="28"/>
      <c r="AQ28" s="28"/>
      <c r="AR28" s="28"/>
      <c r="AS28" s="71">
        <f>IF(SUM(AP28:AR28)&gt;0,AP28&amp;"/"&amp;AQ28&amp;"/"&amp;AR28,"")</f>
      </c>
      <c r="AT28" s="71" t="str">
        <f>IF(SUM(AU28:AW28)&gt;0,AU28&amp;"/"&amp;AV28&amp;"/"&amp;AW28,"")</f>
        <v>2//2</v>
      </c>
      <c r="AU28" s="28">
        <v>2</v>
      </c>
      <c r="AV28" s="28"/>
      <c r="AW28" s="28">
        <v>2</v>
      </c>
      <c r="AX28" s="28">
        <v>2</v>
      </c>
      <c r="AY28" s="28"/>
      <c r="AZ28" s="28">
        <v>2</v>
      </c>
      <c r="BA28" s="71" t="str">
        <f>IF(SUM(AX28:AZ28)&gt;0,AX28&amp;"/"&amp;AY28&amp;"/"&amp;AZ28,"")</f>
        <v>2//2</v>
      </c>
      <c r="BB28" s="71">
        <f>IF(SUM(BC28:BE28)&gt;0,BC28&amp;"/"&amp;BD28&amp;"/"&amp;BE28,"")</f>
      </c>
      <c r="BC28" s="28"/>
      <c r="BD28" s="28"/>
      <c r="BE28" s="28"/>
      <c r="BF28" s="28"/>
      <c r="BG28" s="28"/>
      <c r="BH28" s="28"/>
      <c r="BI28" s="71">
        <f>IF(SUM(BF28:BH28)&gt;0,BF28&amp;"/"&amp;BG28&amp;"/"&amp;BH28,"")</f>
      </c>
      <c r="BJ28" s="118" t="s">
        <v>260</v>
      </c>
    </row>
    <row r="29" spans="1:62" ht="15">
      <c r="A29" s="99" t="s">
        <v>64</v>
      </c>
      <c r="B29" s="101" t="s">
        <v>65</v>
      </c>
      <c r="C29" s="84" t="str">
        <f>D29&amp;" "&amp;E29&amp;" "&amp;H29&amp;" "&amp;I29</f>
        <v>7 8  </v>
      </c>
      <c r="D29" s="87">
        <v>7</v>
      </c>
      <c r="E29" s="87">
        <v>8</v>
      </c>
      <c r="F29" s="87"/>
      <c r="G29" s="87"/>
      <c r="H29" s="87"/>
      <c r="I29" s="87"/>
      <c r="J29" s="84" t="str">
        <f>K29&amp;" "&amp;L29&amp;" "&amp;M29&amp;" "&amp;N29</f>
        <v>   </v>
      </c>
      <c r="K29" s="87"/>
      <c r="L29" s="87"/>
      <c r="M29" s="87"/>
      <c r="N29" s="87"/>
      <c r="O29" s="83"/>
      <c r="P29" s="92">
        <v>270</v>
      </c>
      <c r="Q29" s="92">
        <f t="shared" si="4"/>
        <v>144</v>
      </c>
      <c r="R29" s="92">
        <f t="shared" si="17"/>
        <v>72</v>
      </c>
      <c r="S29" s="92">
        <f t="shared" si="5"/>
        <v>0</v>
      </c>
      <c r="T29" s="92">
        <f t="shared" si="18"/>
        <v>72</v>
      </c>
      <c r="U29" s="92">
        <f>P29-Q29</f>
        <v>126</v>
      </c>
      <c r="V29" s="71">
        <f>IF(SUM(W29:Y29)&gt;0,W29&amp;"/"&amp;X29&amp;"/"&amp;Y29,"")</f>
      </c>
      <c r="W29" s="28"/>
      <c r="X29" s="28"/>
      <c r="Y29" s="28"/>
      <c r="Z29" s="28"/>
      <c r="AA29" s="28"/>
      <c r="AB29" s="28"/>
      <c r="AC29" s="71">
        <f>IF(SUM(Z29:AB29)&gt;0,Z29&amp;"/"&amp;AA29&amp;"/"&amp;AB29,"")</f>
      </c>
      <c r="AD29" s="71">
        <f>IF(SUM(AE29:AG29)&gt;0,AE29&amp;"/"&amp;AF29&amp;"/"&amp;AG29,"")</f>
      </c>
      <c r="AE29" s="28"/>
      <c r="AF29" s="28"/>
      <c r="AG29" s="28"/>
      <c r="AH29" s="28"/>
      <c r="AI29" s="28"/>
      <c r="AJ29" s="28"/>
      <c r="AK29" s="71">
        <f>IF(SUM(AH29:AJ29)&gt;0,AH29&amp;"/"&amp;AI29&amp;"/"&amp;AJ29,"")</f>
      </c>
      <c r="AL29" s="71">
        <f>IF(SUM(AM29:AO29)&gt;0,AM29&amp;"/"&amp;AN29&amp;"/"&amp;AO29,"")</f>
      </c>
      <c r="AM29" s="28"/>
      <c r="AN29" s="28"/>
      <c r="AO29" s="28"/>
      <c r="AP29" s="28"/>
      <c r="AQ29" s="28"/>
      <c r="AR29" s="28"/>
      <c r="AS29" s="71">
        <f>IF(SUM(AP29:AR29)&gt;0,AP29&amp;"/"&amp;AQ29&amp;"/"&amp;AR29,"")</f>
      </c>
      <c r="AT29" s="71" t="str">
        <f>IF(SUM(AU29:AW29)&gt;0,AU29&amp;"/"&amp;AV29&amp;"/"&amp;AW29,"")</f>
        <v>2//2</v>
      </c>
      <c r="AU29" s="28">
        <v>2</v>
      </c>
      <c r="AV29" s="28"/>
      <c r="AW29" s="28">
        <v>2</v>
      </c>
      <c r="AX29" s="28">
        <v>2</v>
      </c>
      <c r="AY29" s="28"/>
      <c r="AZ29" s="28">
        <v>2</v>
      </c>
      <c r="BA29" s="71" t="str">
        <f>IF(SUM(AX29:AZ29)&gt;0,AX29&amp;"/"&amp;AY29&amp;"/"&amp;AZ29,"")</f>
        <v>2//2</v>
      </c>
      <c r="BB29" s="71">
        <f>IF(SUM(BC29:BE29)&gt;0,BC29&amp;"/"&amp;BD29&amp;"/"&amp;BE29,"")</f>
      </c>
      <c r="BC29" s="28"/>
      <c r="BD29" s="28"/>
      <c r="BE29" s="28"/>
      <c r="BF29" s="28"/>
      <c r="BG29" s="28"/>
      <c r="BH29" s="28"/>
      <c r="BI29" s="71">
        <f>IF(SUM(BF29:BH29)&gt;0,BF29&amp;"/"&amp;BG29&amp;"/"&amp;BH29,"")</f>
      </c>
      <c r="BJ29" s="118" t="s">
        <v>260</v>
      </c>
    </row>
    <row r="30" spans="1:62" ht="15">
      <c r="A30" s="97" t="s">
        <v>66</v>
      </c>
      <c r="B30" s="97" t="s">
        <v>141</v>
      </c>
      <c r="C30" s="84" t="str">
        <f t="shared" si="16"/>
        <v>   </v>
      </c>
      <c r="D30" s="87"/>
      <c r="E30" s="87"/>
      <c r="F30" s="87"/>
      <c r="G30" s="87"/>
      <c r="H30" s="87"/>
      <c r="I30" s="87"/>
      <c r="J30" s="84" t="str">
        <f t="shared" si="3"/>
        <v>8   </v>
      </c>
      <c r="K30" s="87">
        <v>8</v>
      </c>
      <c r="L30" s="87"/>
      <c r="M30" s="87"/>
      <c r="N30" s="87"/>
      <c r="O30" s="83"/>
      <c r="P30" s="92">
        <v>72</v>
      </c>
      <c r="Q30" s="92">
        <f t="shared" si="4"/>
        <v>36</v>
      </c>
      <c r="R30" s="92">
        <f t="shared" si="17"/>
        <v>36</v>
      </c>
      <c r="S30" s="92">
        <f t="shared" si="5"/>
        <v>0</v>
      </c>
      <c r="T30" s="92">
        <f t="shared" si="18"/>
        <v>0</v>
      </c>
      <c r="U30" s="92">
        <f t="shared" si="6"/>
        <v>36</v>
      </c>
      <c r="V30" s="71">
        <f t="shared" si="7"/>
      </c>
      <c r="W30" s="28"/>
      <c r="X30" s="28"/>
      <c r="Y30" s="28"/>
      <c r="Z30" s="28"/>
      <c r="AA30" s="28"/>
      <c r="AB30" s="28"/>
      <c r="AC30" s="71">
        <f t="shared" si="2"/>
      </c>
      <c r="AD30" s="71">
        <f t="shared" si="8"/>
      </c>
      <c r="AE30" s="28"/>
      <c r="AF30" s="28"/>
      <c r="AG30" s="28"/>
      <c r="AH30" s="28"/>
      <c r="AI30" s="28"/>
      <c r="AJ30" s="28"/>
      <c r="AK30" s="71">
        <f t="shared" si="9"/>
      </c>
      <c r="AL30" s="71">
        <f t="shared" si="10"/>
      </c>
      <c r="AM30" s="28"/>
      <c r="AN30" s="28"/>
      <c r="AO30" s="28"/>
      <c r="AP30" s="28"/>
      <c r="AQ30" s="28"/>
      <c r="AR30" s="28"/>
      <c r="AS30" s="71">
        <f t="shared" si="11"/>
      </c>
      <c r="AT30" s="71">
        <f t="shared" si="12"/>
      </c>
      <c r="AU30" s="28"/>
      <c r="AV30" s="28"/>
      <c r="AW30" s="28"/>
      <c r="AX30" s="28">
        <v>2</v>
      </c>
      <c r="AY30" s="28"/>
      <c r="AZ30" s="28"/>
      <c r="BA30" s="71" t="str">
        <f t="shared" si="13"/>
        <v>2//</v>
      </c>
      <c r="BB30" s="71">
        <f t="shared" si="14"/>
      </c>
      <c r="BC30" s="28"/>
      <c r="BD30" s="28"/>
      <c r="BE30" s="28"/>
      <c r="BF30" s="28"/>
      <c r="BG30" s="28"/>
      <c r="BH30" s="28"/>
      <c r="BI30" s="71">
        <f t="shared" si="15"/>
      </c>
      <c r="BJ30" s="118" t="s">
        <v>260</v>
      </c>
    </row>
    <row r="31" spans="1:62" ht="15">
      <c r="A31" s="97" t="s">
        <v>122</v>
      </c>
      <c r="B31" s="97" t="s">
        <v>180</v>
      </c>
      <c r="C31" s="84" t="str">
        <f t="shared" si="16"/>
        <v>7 8  </v>
      </c>
      <c r="D31" s="87">
        <v>7</v>
      </c>
      <c r="E31" s="87">
        <v>8</v>
      </c>
      <c r="F31" s="87"/>
      <c r="G31" s="87"/>
      <c r="H31" s="87"/>
      <c r="I31" s="87"/>
      <c r="J31" s="84" t="str">
        <f t="shared" si="3"/>
        <v>   </v>
      </c>
      <c r="K31" s="87"/>
      <c r="L31" s="87"/>
      <c r="M31" s="87"/>
      <c r="N31" s="87"/>
      <c r="O31" s="83">
        <v>8</v>
      </c>
      <c r="P31" s="92">
        <v>404</v>
      </c>
      <c r="Q31" s="92">
        <f t="shared" si="4"/>
        <v>216</v>
      </c>
      <c r="R31" s="92">
        <f t="shared" si="17"/>
        <v>72</v>
      </c>
      <c r="S31" s="92">
        <f t="shared" si="5"/>
        <v>0</v>
      </c>
      <c r="T31" s="92">
        <f t="shared" si="18"/>
        <v>144</v>
      </c>
      <c r="U31" s="92">
        <f t="shared" si="6"/>
        <v>188</v>
      </c>
      <c r="V31" s="71">
        <f t="shared" si="7"/>
      </c>
      <c r="W31" s="28"/>
      <c r="X31" s="28"/>
      <c r="Y31" s="28"/>
      <c r="Z31" s="28"/>
      <c r="AA31" s="28"/>
      <c r="AB31" s="28"/>
      <c r="AC31" s="71">
        <f t="shared" si="2"/>
      </c>
      <c r="AD31" s="71">
        <f t="shared" si="8"/>
      </c>
      <c r="AE31" s="28"/>
      <c r="AF31" s="28"/>
      <c r="AG31" s="28"/>
      <c r="AH31" s="28"/>
      <c r="AI31" s="28"/>
      <c r="AJ31" s="28"/>
      <c r="AK31" s="71">
        <f t="shared" si="9"/>
      </c>
      <c r="AL31" s="71">
        <f t="shared" si="10"/>
      </c>
      <c r="AM31" s="28"/>
      <c r="AN31" s="28"/>
      <c r="AO31" s="28"/>
      <c r="AP31" s="28"/>
      <c r="AQ31" s="28"/>
      <c r="AR31" s="28"/>
      <c r="AS31" s="71">
        <f t="shared" si="11"/>
      </c>
      <c r="AT31" s="71" t="str">
        <f t="shared" si="12"/>
        <v>2//4</v>
      </c>
      <c r="AU31" s="28">
        <v>2</v>
      </c>
      <c r="AV31" s="28"/>
      <c r="AW31" s="28">
        <v>4</v>
      </c>
      <c r="AX31" s="28">
        <v>2</v>
      </c>
      <c r="AY31" s="28"/>
      <c r="AZ31" s="28">
        <v>4</v>
      </c>
      <c r="BA31" s="71" t="str">
        <f t="shared" si="13"/>
        <v>2//4</v>
      </c>
      <c r="BB31" s="71">
        <f t="shared" si="14"/>
      </c>
      <c r="BC31" s="28"/>
      <c r="BD31" s="28"/>
      <c r="BE31" s="28"/>
      <c r="BF31" s="28"/>
      <c r="BG31" s="28"/>
      <c r="BH31" s="28"/>
      <c r="BI31" s="71">
        <f t="shared" si="15"/>
      </c>
      <c r="BJ31" s="118" t="s">
        <v>260</v>
      </c>
    </row>
    <row r="32" spans="1:62" ht="15">
      <c r="A32" s="97" t="s">
        <v>67</v>
      </c>
      <c r="B32" s="97" t="s">
        <v>181</v>
      </c>
      <c r="C32" s="84" t="str">
        <f t="shared" si="16"/>
        <v>   </v>
      </c>
      <c r="D32" s="87"/>
      <c r="E32" s="87"/>
      <c r="F32" s="87"/>
      <c r="G32" s="87"/>
      <c r="H32" s="87"/>
      <c r="I32" s="87"/>
      <c r="J32" s="84" t="str">
        <f t="shared" si="3"/>
        <v>5   </v>
      </c>
      <c r="K32" s="87">
        <v>5</v>
      </c>
      <c r="L32" s="87"/>
      <c r="M32" s="87"/>
      <c r="N32" s="87"/>
      <c r="O32" s="83"/>
      <c r="P32" s="92">
        <v>72</v>
      </c>
      <c r="Q32" s="92">
        <f t="shared" si="4"/>
        <v>36</v>
      </c>
      <c r="R32" s="92">
        <f t="shared" si="17"/>
        <v>18</v>
      </c>
      <c r="S32" s="92">
        <f t="shared" si="5"/>
        <v>0</v>
      </c>
      <c r="T32" s="92">
        <f t="shared" si="18"/>
        <v>18</v>
      </c>
      <c r="U32" s="92">
        <f t="shared" si="6"/>
        <v>36</v>
      </c>
      <c r="V32" s="71">
        <f t="shared" si="7"/>
      </c>
      <c r="W32" s="28"/>
      <c r="X32" s="28"/>
      <c r="Y32" s="28"/>
      <c r="Z32" s="28"/>
      <c r="AA32" s="28"/>
      <c r="AB32" s="28"/>
      <c r="AC32" s="71">
        <f t="shared" si="2"/>
      </c>
      <c r="AD32" s="71">
        <f t="shared" si="8"/>
      </c>
      <c r="AE32" s="28"/>
      <c r="AF32" s="28"/>
      <c r="AG32" s="28"/>
      <c r="AH32" s="28"/>
      <c r="AI32" s="28"/>
      <c r="AJ32" s="28"/>
      <c r="AK32" s="71">
        <f t="shared" si="9"/>
      </c>
      <c r="AL32" s="71" t="str">
        <f t="shared" si="10"/>
        <v>1//1</v>
      </c>
      <c r="AM32" s="28">
        <v>1</v>
      </c>
      <c r="AN32" s="28"/>
      <c r="AO32" s="28">
        <v>1</v>
      </c>
      <c r="AP32" s="28"/>
      <c r="AQ32" s="28"/>
      <c r="AR32" s="28"/>
      <c r="AS32" s="71">
        <f t="shared" si="11"/>
      </c>
      <c r="AT32" s="71">
        <f t="shared" si="12"/>
      </c>
      <c r="AU32" s="28"/>
      <c r="AV32" s="28"/>
      <c r="AW32" s="28"/>
      <c r="AX32" s="28"/>
      <c r="AY32" s="28"/>
      <c r="AZ32" s="28"/>
      <c r="BA32" s="71">
        <f t="shared" si="13"/>
      </c>
      <c r="BB32" s="71">
        <f t="shared" si="14"/>
      </c>
      <c r="BC32" s="28"/>
      <c r="BD32" s="28"/>
      <c r="BE32" s="28"/>
      <c r="BF32" s="28"/>
      <c r="BG32" s="28"/>
      <c r="BH32" s="28"/>
      <c r="BI32" s="71">
        <f t="shared" si="15"/>
      </c>
      <c r="BJ32" s="118" t="s">
        <v>260</v>
      </c>
    </row>
    <row r="33" spans="1:62" ht="15">
      <c r="A33" s="97" t="s">
        <v>68</v>
      </c>
      <c r="B33" s="97" t="s">
        <v>182</v>
      </c>
      <c r="C33" s="84" t="str">
        <f t="shared" si="16"/>
        <v>   </v>
      </c>
      <c r="D33" s="87"/>
      <c r="E33" s="87"/>
      <c r="F33" s="87"/>
      <c r="G33" s="87"/>
      <c r="H33" s="87"/>
      <c r="I33" s="87"/>
      <c r="J33" s="84" t="str">
        <f t="shared" si="3"/>
        <v>6   </v>
      </c>
      <c r="K33" s="87">
        <v>6</v>
      </c>
      <c r="L33" s="87"/>
      <c r="M33" s="87"/>
      <c r="N33" s="87"/>
      <c r="O33" s="83"/>
      <c r="P33" s="92">
        <v>72</v>
      </c>
      <c r="Q33" s="92">
        <f t="shared" si="4"/>
        <v>34</v>
      </c>
      <c r="R33" s="92">
        <f t="shared" si="17"/>
        <v>17</v>
      </c>
      <c r="S33" s="92">
        <f t="shared" si="5"/>
        <v>0</v>
      </c>
      <c r="T33" s="92">
        <f t="shared" si="18"/>
        <v>17</v>
      </c>
      <c r="U33" s="92">
        <f t="shared" si="6"/>
        <v>38</v>
      </c>
      <c r="V33" s="71">
        <f t="shared" si="7"/>
      </c>
      <c r="W33" s="28"/>
      <c r="X33" s="28"/>
      <c r="Y33" s="28"/>
      <c r="Z33" s="28"/>
      <c r="AA33" s="28"/>
      <c r="AB33" s="28"/>
      <c r="AC33" s="71">
        <f t="shared" si="2"/>
      </c>
      <c r="AD33" s="71">
        <f t="shared" si="8"/>
      </c>
      <c r="AE33" s="28"/>
      <c r="AF33" s="28"/>
      <c r="AG33" s="28"/>
      <c r="AH33" s="28"/>
      <c r="AI33" s="28"/>
      <c r="AJ33" s="28"/>
      <c r="AK33" s="71">
        <f t="shared" si="9"/>
      </c>
      <c r="AL33" s="71">
        <f t="shared" si="10"/>
      </c>
      <c r="AM33" s="28"/>
      <c r="AN33" s="28"/>
      <c r="AO33" s="28"/>
      <c r="AP33" s="28">
        <v>1</v>
      </c>
      <c r="AQ33" s="28"/>
      <c r="AR33" s="28">
        <v>1</v>
      </c>
      <c r="AS33" s="71" t="str">
        <f t="shared" si="11"/>
        <v>1//1</v>
      </c>
      <c r="AT33" s="71">
        <f t="shared" si="12"/>
      </c>
      <c r="AU33" s="28"/>
      <c r="AV33" s="28"/>
      <c r="AW33" s="28"/>
      <c r="AX33" s="28"/>
      <c r="AY33" s="28"/>
      <c r="AZ33" s="28"/>
      <c r="BA33" s="71">
        <f t="shared" si="13"/>
      </c>
      <c r="BB33" s="71">
        <f t="shared" si="14"/>
      </c>
      <c r="BC33" s="28"/>
      <c r="BD33" s="28"/>
      <c r="BE33" s="28"/>
      <c r="BF33" s="28"/>
      <c r="BG33" s="28"/>
      <c r="BH33" s="28"/>
      <c r="BI33" s="71">
        <f t="shared" si="15"/>
      </c>
      <c r="BJ33" s="118" t="s">
        <v>260</v>
      </c>
    </row>
    <row r="34" spans="1:62" ht="15">
      <c r="A34" s="99" t="s">
        <v>69</v>
      </c>
      <c r="B34" s="101" t="s">
        <v>70</v>
      </c>
      <c r="C34" s="84" t="str">
        <f t="shared" si="16"/>
        <v>   </v>
      </c>
      <c r="D34" s="87"/>
      <c r="E34" s="87"/>
      <c r="F34" s="87"/>
      <c r="G34" s="87"/>
      <c r="H34" s="87"/>
      <c r="I34" s="87"/>
      <c r="J34" s="84" t="str">
        <f t="shared" si="3"/>
        <v>7   </v>
      </c>
      <c r="K34" s="87">
        <v>7</v>
      </c>
      <c r="L34" s="87"/>
      <c r="M34" s="87"/>
      <c r="N34" s="87"/>
      <c r="O34" s="83"/>
      <c r="P34" s="92">
        <v>72</v>
      </c>
      <c r="Q34" s="92">
        <f t="shared" si="4"/>
        <v>36</v>
      </c>
      <c r="R34" s="92">
        <f t="shared" si="17"/>
        <v>36</v>
      </c>
      <c r="S34" s="92">
        <f t="shared" si="5"/>
        <v>0</v>
      </c>
      <c r="T34" s="92">
        <f t="shared" si="18"/>
        <v>0</v>
      </c>
      <c r="U34" s="92">
        <f t="shared" si="6"/>
        <v>36</v>
      </c>
      <c r="V34" s="71">
        <f t="shared" si="7"/>
      </c>
      <c r="W34" s="28"/>
      <c r="X34" s="28"/>
      <c r="Y34" s="28"/>
      <c r="Z34" s="28"/>
      <c r="AA34" s="28"/>
      <c r="AB34" s="28"/>
      <c r="AC34" s="71">
        <f t="shared" si="2"/>
      </c>
      <c r="AD34" s="71">
        <f t="shared" si="8"/>
      </c>
      <c r="AE34" s="28"/>
      <c r="AF34" s="28"/>
      <c r="AG34" s="28"/>
      <c r="AH34" s="28"/>
      <c r="AI34" s="28"/>
      <c r="AJ34" s="28"/>
      <c r="AK34" s="71">
        <f t="shared" si="9"/>
      </c>
      <c r="AL34" s="71">
        <f t="shared" si="10"/>
      </c>
      <c r="AM34" s="28"/>
      <c r="AN34" s="28"/>
      <c r="AO34" s="28"/>
      <c r="AP34" s="28"/>
      <c r="AQ34" s="28"/>
      <c r="AR34" s="28"/>
      <c r="AS34" s="71">
        <f t="shared" si="11"/>
      </c>
      <c r="AT34" s="71" t="str">
        <f t="shared" si="12"/>
        <v>2//</v>
      </c>
      <c r="AU34" s="28">
        <v>2</v>
      </c>
      <c r="AV34" s="28"/>
      <c r="AW34" s="28"/>
      <c r="AX34" s="28"/>
      <c r="AY34" s="28"/>
      <c r="AZ34" s="28"/>
      <c r="BA34" s="71">
        <f t="shared" si="13"/>
      </c>
      <c r="BB34" s="71">
        <f t="shared" si="14"/>
      </c>
      <c r="BC34" s="28"/>
      <c r="BD34" s="28"/>
      <c r="BE34" s="28"/>
      <c r="BF34" s="28"/>
      <c r="BG34" s="28"/>
      <c r="BH34" s="28"/>
      <c r="BI34" s="71">
        <f t="shared" si="15"/>
      </c>
      <c r="BJ34" s="118" t="s">
        <v>260</v>
      </c>
    </row>
    <row r="35" spans="1:62" ht="15">
      <c r="A35" s="99" t="s">
        <v>183</v>
      </c>
      <c r="B35" s="101" t="s">
        <v>184</v>
      </c>
      <c r="C35" s="84" t="str">
        <f>D35&amp;" "&amp;E35&amp;" "&amp;H35&amp;" "&amp;I35</f>
        <v>   </v>
      </c>
      <c r="D35" s="87"/>
      <c r="E35" s="87"/>
      <c r="F35" s="87"/>
      <c r="G35" s="87"/>
      <c r="H35" s="87"/>
      <c r="I35" s="87"/>
      <c r="J35" s="84" t="str">
        <f>K35&amp;" "&amp;L35&amp;" "&amp;M35&amp;" "&amp;N35</f>
        <v>8   </v>
      </c>
      <c r="K35" s="87">
        <v>8</v>
      </c>
      <c r="L35" s="87"/>
      <c r="M35" s="87"/>
      <c r="N35" s="87"/>
      <c r="O35" s="83"/>
      <c r="P35" s="92">
        <v>72</v>
      </c>
      <c r="Q35" s="92">
        <f t="shared" si="4"/>
        <v>36</v>
      </c>
      <c r="R35" s="92">
        <f t="shared" si="17"/>
        <v>36</v>
      </c>
      <c r="S35" s="92">
        <f t="shared" si="5"/>
        <v>0</v>
      </c>
      <c r="T35" s="92">
        <f t="shared" si="18"/>
        <v>0</v>
      </c>
      <c r="U35" s="92">
        <f>P35-Q35</f>
        <v>36</v>
      </c>
      <c r="V35" s="71">
        <f>IF(SUM(W35:Y35)&gt;0,W35&amp;"/"&amp;X35&amp;"/"&amp;Y35,"")</f>
      </c>
      <c r="W35" s="28"/>
      <c r="X35" s="28"/>
      <c r="Y35" s="28"/>
      <c r="Z35" s="28"/>
      <c r="AA35" s="28"/>
      <c r="AB35" s="28"/>
      <c r="AC35" s="71">
        <f>IF(SUM(Z35:AB35)&gt;0,Z35&amp;"/"&amp;AA35&amp;"/"&amp;AB35,"")</f>
      </c>
      <c r="AD35" s="71">
        <f>IF(SUM(AE35:AG35)&gt;0,AE35&amp;"/"&amp;AF35&amp;"/"&amp;AG35,"")</f>
      </c>
      <c r="AE35" s="28"/>
      <c r="AF35" s="28"/>
      <c r="AG35" s="28"/>
      <c r="AH35" s="28"/>
      <c r="AI35" s="28"/>
      <c r="AJ35" s="28"/>
      <c r="AK35" s="71">
        <f>IF(SUM(AH35:AJ35)&gt;0,AH35&amp;"/"&amp;AI35&amp;"/"&amp;AJ35,"")</f>
      </c>
      <c r="AL35" s="71">
        <f>IF(SUM(AM35:AO35)&gt;0,AM35&amp;"/"&amp;AN35&amp;"/"&amp;AO35,"")</f>
      </c>
      <c r="AM35" s="28"/>
      <c r="AN35" s="28"/>
      <c r="AO35" s="28"/>
      <c r="AP35" s="28"/>
      <c r="AQ35" s="28"/>
      <c r="AR35" s="28"/>
      <c r="AS35" s="71">
        <f>IF(SUM(AP35:AR35)&gt;0,AP35&amp;"/"&amp;AQ35&amp;"/"&amp;AR35,"")</f>
      </c>
      <c r="AT35" s="71">
        <f>IF(SUM(AU35:AW35)&gt;0,AU35&amp;"/"&amp;AV35&amp;"/"&amp;AW35,"")</f>
      </c>
      <c r="AU35" s="28"/>
      <c r="AV35" s="28"/>
      <c r="AW35" s="28"/>
      <c r="AX35" s="28">
        <v>2</v>
      </c>
      <c r="AY35" s="28"/>
      <c r="AZ35" s="28"/>
      <c r="BA35" s="71" t="str">
        <f>IF(SUM(AX35:AZ35)&gt;0,AX35&amp;"/"&amp;AY35&amp;"/"&amp;AZ35,"")</f>
        <v>2//</v>
      </c>
      <c r="BB35" s="71">
        <f>IF(SUM(BC35:BE35)&gt;0,BC35&amp;"/"&amp;BD35&amp;"/"&amp;BE35,"")</f>
      </c>
      <c r="BC35" s="28"/>
      <c r="BD35" s="28"/>
      <c r="BE35" s="28"/>
      <c r="BF35" s="28"/>
      <c r="BG35" s="28"/>
      <c r="BH35" s="28"/>
      <c r="BI35" s="71">
        <f>IF(SUM(BF35:BH35)&gt;0,BF35&amp;"/"&amp;BG35&amp;"/"&amp;BH35,"")</f>
      </c>
      <c r="BJ35" s="118" t="s">
        <v>260</v>
      </c>
    </row>
    <row r="36" spans="1:62" ht="15">
      <c r="A36" s="98" t="s">
        <v>71</v>
      </c>
      <c r="B36" s="98" t="s">
        <v>54</v>
      </c>
      <c r="C36" s="84" t="str">
        <f t="shared" si="16"/>
        <v>   </v>
      </c>
      <c r="D36" s="87"/>
      <c r="E36" s="87"/>
      <c r="F36" s="87"/>
      <c r="G36" s="87"/>
      <c r="H36" s="87"/>
      <c r="I36" s="87"/>
      <c r="J36" s="84" t="str">
        <f t="shared" si="3"/>
        <v>   </v>
      </c>
      <c r="K36" s="87"/>
      <c r="L36" s="87"/>
      <c r="M36" s="87"/>
      <c r="N36" s="87"/>
      <c r="O36" s="83"/>
      <c r="P36" s="93">
        <f aca="true" t="shared" si="25" ref="P36:U36">P37</f>
        <v>160</v>
      </c>
      <c r="Q36" s="93">
        <f t="shared" si="25"/>
        <v>36</v>
      </c>
      <c r="R36" s="93">
        <f t="shared" si="25"/>
        <v>36</v>
      </c>
      <c r="S36" s="93">
        <f t="shared" si="25"/>
        <v>0</v>
      </c>
      <c r="T36" s="93">
        <f t="shared" si="25"/>
        <v>0</v>
      </c>
      <c r="U36" s="93">
        <f t="shared" si="25"/>
        <v>124</v>
      </c>
      <c r="V36" s="82">
        <f t="shared" si="7"/>
      </c>
      <c r="W36" s="83"/>
      <c r="X36" s="83"/>
      <c r="Y36" s="83"/>
      <c r="Z36" s="83"/>
      <c r="AA36" s="83"/>
      <c r="AB36" s="83"/>
      <c r="AC36" s="82">
        <f t="shared" si="2"/>
      </c>
      <c r="AD36" s="82">
        <f t="shared" si="8"/>
      </c>
      <c r="AE36" s="83"/>
      <c r="AF36" s="83"/>
      <c r="AG36" s="83"/>
      <c r="AH36" s="83"/>
      <c r="AI36" s="83"/>
      <c r="AJ36" s="83"/>
      <c r="AK36" s="82">
        <f t="shared" si="9"/>
      </c>
      <c r="AL36" s="82">
        <f t="shared" si="10"/>
      </c>
      <c r="AM36" s="83"/>
      <c r="AN36" s="83"/>
      <c r="AO36" s="83"/>
      <c r="AP36" s="83"/>
      <c r="AQ36" s="83"/>
      <c r="AR36" s="83"/>
      <c r="AS36" s="82">
        <f t="shared" si="11"/>
      </c>
      <c r="AT36" s="82">
        <f t="shared" si="12"/>
      </c>
      <c r="AU36" s="83"/>
      <c r="AV36" s="83"/>
      <c r="AW36" s="83"/>
      <c r="AX36" s="83"/>
      <c r="AY36" s="83"/>
      <c r="AZ36" s="83"/>
      <c r="BA36" s="82">
        <f t="shared" si="13"/>
      </c>
      <c r="BB36" s="82">
        <f t="shared" si="14"/>
      </c>
      <c r="BC36" s="83"/>
      <c r="BD36" s="83"/>
      <c r="BE36" s="83"/>
      <c r="BF36" s="83"/>
      <c r="BG36" s="83"/>
      <c r="BH36" s="83"/>
      <c r="BI36" s="82">
        <f t="shared" si="15"/>
      </c>
      <c r="BJ36" s="118" t="s">
        <v>260</v>
      </c>
    </row>
    <row r="37" spans="1:62" ht="15">
      <c r="A37" s="97" t="s">
        <v>88</v>
      </c>
      <c r="B37" s="97" t="s">
        <v>92</v>
      </c>
      <c r="C37" s="84" t="str">
        <f t="shared" si="16"/>
        <v>   </v>
      </c>
      <c r="D37" s="87"/>
      <c r="E37" s="87"/>
      <c r="F37" s="87"/>
      <c r="G37" s="87"/>
      <c r="H37" s="87"/>
      <c r="I37" s="87"/>
      <c r="J37" s="84" t="str">
        <f t="shared" si="3"/>
        <v>8   </v>
      </c>
      <c r="K37" s="87">
        <v>8</v>
      </c>
      <c r="L37" s="87"/>
      <c r="M37" s="87"/>
      <c r="N37" s="87"/>
      <c r="O37" s="83"/>
      <c r="P37" s="92">
        <v>160</v>
      </c>
      <c r="Q37" s="92">
        <f t="shared" si="4"/>
        <v>36</v>
      </c>
      <c r="R37" s="92">
        <f t="shared" si="17"/>
        <v>36</v>
      </c>
      <c r="S37" s="92">
        <f t="shared" si="5"/>
        <v>0</v>
      </c>
      <c r="T37" s="92">
        <f t="shared" si="18"/>
        <v>0</v>
      </c>
      <c r="U37" s="92">
        <f t="shared" si="6"/>
        <v>124</v>
      </c>
      <c r="V37" s="71">
        <f t="shared" si="7"/>
      </c>
      <c r="W37" s="28"/>
      <c r="X37" s="28"/>
      <c r="Y37" s="28"/>
      <c r="Z37" s="28"/>
      <c r="AA37" s="28"/>
      <c r="AB37" s="28"/>
      <c r="AC37" s="71">
        <f t="shared" si="2"/>
      </c>
      <c r="AD37" s="71">
        <f t="shared" si="8"/>
      </c>
      <c r="AE37" s="28"/>
      <c r="AF37" s="28"/>
      <c r="AG37" s="28"/>
      <c r="AH37" s="28"/>
      <c r="AI37" s="28"/>
      <c r="AJ37" s="28"/>
      <c r="AK37" s="71">
        <f t="shared" si="9"/>
      </c>
      <c r="AL37" s="71">
        <f t="shared" si="10"/>
      </c>
      <c r="AM37" s="28"/>
      <c r="AN37" s="28"/>
      <c r="AO37" s="28"/>
      <c r="AP37" s="28"/>
      <c r="AQ37" s="28"/>
      <c r="AR37" s="28"/>
      <c r="AS37" s="71">
        <f t="shared" si="11"/>
      </c>
      <c r="AT37" s="71">
        <f t="shared" si="12"/>
      </c>
      <c r="AU37" s="28"/>
      <c r="AV37" s="28"/>
      <c r="AW37" s="28"/>
      <c r="AX37" s="28">
        <v>2</v>
      </c>
      <c r="AY37" s="28"/>
      <c r="AZ37" s="28"/>
      <c r="BA37" s="71" t="str">
        <f t="shared" si="13"/>
        <v>2//</v>
      </c>
      <c r="BB37" s="71">
        <f t="shared" si="14"/>
      </c>
      <c r="BC37" s="28"/>
      <c r="BD37" s="28"/>
      <c r="BE37" s="28"/>
      <c r="BF37" s="28"/>
      <c r="BG37" s="28"/>
      <c r="BH37" s="28"/>
      <c r="BI37" s="71">
        <f t="shared" si="15"/>
      </c>
      <c r="BJ37" s="118" t="s">
        <v>260</v>
      </c>
    </row>
    <row r="38" spans="1:62" ht="15">
      <c r="A38" s="98" t="s">
        <v>72</v>
      </c>
      <c r="B38" s="98" t="s">
        <v>186</v>
      </c>
      <c r="C38" s="84" t="str">
        <f t="shared" si="16"/>
        <v>   </v>
      </c>
      <c r="D38" s="87"/>
      <c r="E38" s="87"/>
      <c r="F38" s="87"/>
      <c r="G38" s="87"/>
      <c r="H38" s="87"/>
      <c r="I38" s="87"/>
      <c r="J38" s="84" t="str">
        <f t="shared" si="3"/>
        <v>7 8  </v>
      </c>
      <c r="K38" s="87">
        <v>7</v>
      </c>
      <c r="L38" s="87">
        <v>8</v>
      </c>
      <c r="M38" s="87"/>
      <c r="N38" s="87"/>
      <c r="O38" s="83"/>
      <c r="P38" s="93">
        <v>160</v>
      </c>
      <c r="Q38" s="93">
        <f t="shared" si="4"/>
        <v>72</v>
      </c>
      <c r="R38" s="93">
        <f t="shared" si="17"/>
        <v>72</v>
      </c>
      <c r="S38" s="93">
        <f t="shared" si="5"/>
        <v>0</v>
      </c>
      <c r="T38" s="93">
        <f t="shared" si="18"/>
        <v>0</v>
      </c>
      <c r="U38" s="93">
        <f t="shared" si="6"/>
        <v>88</v>
      </c>
      <c r="V38" s="82">
        <f t="shared" si="7"/>
      </c>
      <c r="W38" s="83"/>
      <c r="X38" s="83"/>
      <c r="Y38" s="83"/>
      <c r="Z38" s="83"/>
      <c r="AA38" s="83"/>
      <c r="AB38" s="83"/>
      <c r="AC38" s="82">
        <f t="shared" si="2"/>
      </c>
      <c r="AD38" s="82">
        <f t="shared" si="8"/>
      </c>
      <c r="AE38" s="83"/>
      <c r="AF38" s="83"/>
      <c r="AG38" s="83"/>
      <c r="AH38" s="83"/>
      <c r="AI38" s="83"/>
      <c r="AJ38" s="83"/>
      <c r="AK38" s="82">
        <f t="shared" si="9"/>
      </c>
      <c r="AL38" s="82">
        <f t="shared" si="10"/>
      </c>
      <c r="AM38" s="83"/>
      <c r="AN38" s="83"/>
      <c r="AO38" s="83"/>
      <c r="AP38" s="83"/>
      <c r="AQ38" s="83"/>
      <c r="AR38" s="83"/>
      <c r="AS38" s="82">
        <f t="shared" si="11"/>
      </c>
      <c r="AT38" s="82" t="str">
        <f t="shared" si="12"/>
        <v>2//</v>
      </c>
      <c r="AU38" s="83">
        <v>2</v>
      </c>
      <c r="AV38" s="83"/>
      <c r="AW38" s="83"/>
      <c r="AX38" s="83">
        <v>2</v>
      </c>
      <c r="AY38" s="83"/>
      <c r="AZ38" s="83"/>
      <c r="BA38" s="82" t="str">
        <f t="shared" si="13"/>
        <v>2//</v>
      </c>
      <c r="BB38" s="71">
        <f t="shared" si="14"/>
      </c>
      <c r="BC38" s="83"/>
      <c r="BD38" s="83"/>
      <c r="BE38" s="83"/>
      <c r="BF38" s="83"/>
      <c r="BG38" s="83"/>
      <c r="BH38" s="83"/>
      <c r="BI38" s="82">
        <f t="shared" si="15"/>
      </c>
      <c r="BJ38" s="118" t="s">
        <v>260</v>
      </c>
    </row>
    <row r="39" spans="1:62" ht="26.25" customHeight="1">
      <c r="A39" s="117" t="s">
        <v>73</v>
      </c>
      <c r="B39" s="115" t="s">
        <v>74</v>
      </c>
      <c r="C39" s="81" t="str">
        <f t="shared" si="16"/>
        <v>   </v>
      </c>
      <c r="D39" s="88"/>
      <c r="E39" s="88"/>
      <c r="F39" s="88"/>
      <c r="G39" s="88"/>
      <c r="H39" s="88"/>
      <c r="I39" s="88"/>
      <c r="J39" s="81" t="str">
        <f t="shared" si="3"/>
        <v>   </v>
      </c>
      <c r="K39" s="88"/>
      <c r="L39" s="88"/>
      <c r="M39" s="88"/>
      <c r="N39" s="88"/>
      <c r="O39" s="81"/>
      <c r="P39" s="89">
        <f aca="true" t="shared" si="26" ref="P39:U39">P40+P57+P60</f>
        <v>4934</v>
      </c>
      <c r="Q39" s="89">
        <f t="shared" si="26"/>
        <v>2479</v>
      </c>
      <c r="R39" s="89">
        <f t="shared" si="26"/>
        <v>1273</v>
      </c>
      <c r="S39" s="89">
        <f t="shared" si="26"/>
        <v>0</v>
      </c>
      <c r="T39" s="89">
        <f t="shared" si="26"/>
        <v>1206</v>
      </c>
      <c r="U39" s="89">
        <f t="shared" si="26"/>
        <v>2455</v>
      </c>
      <c r="V39" s="80">
        <f t="shared" si="7"/>
      </c>
      <c r="W39" s="81"/>
      <c r="X39" s="81"/>
      <c r="Y39" s="81"/>
      <c r="Z39" s="81"/>
      <c r="AA39" s="81"/>
      <c r="AB39" s="81"/>
      <c r="AC39" s="80">
        <f t="shared" si="2"/>
      </c>
      <c r="AD39" s="80">
        <f t="shared" si="8"/>
      </c>
      <c r="AE39" s="81"/>
      <c r="AF39" s="81"/>
      <c r="AG39" s="81"/>
      <c r="AH39" s="81"/>
      <c r="AI39" s="81"/>
      <c r="AJ39" s="81"/>
      <c r="AK39" s="80">
        <f t="shared" si="9"/>
      </c>
      <c r="AL39" s="80">
        <f t="shared" si="10"/>
      </c>
      <c r="AM39" s="81"/>
      <c r="AN39" s="81"/>
      <c r="AO39" s="81"/>
      <c r="AP39" s="81"/>
      <c r="AQ39" s="81"/>
      <c r="AR39" s="81"/>
      <c r="AS39" s="80">
        <f t="shared" si="11"/>
      </c>
      <c r="AT39" s="80">
        <f t="shared" si="12"/>
      </c>
      <c r="AU39" s="81"/>
      <c r="AV39" s="81"/>
      <c r="AW39" s="81"/>
      <c r="AX39" s="81"/>
      <c r="AY39" s="81"/>
      <c r="AZ39" s="81"/>
      <c r="BA39" s="80">
        <f t="shared" si="13"/>
      </c>
      <c r="BB39" s="80">
        <f t="shared" si="14"/>
      </c>
      <c r="BC39" s="81"/>
      <c r="BD39" s="81"/>
      <c r="BE39" s="81"/>
      <c r="BF39" s="81"/>
      <c r="BG39" s="81"/>
      <c r="BH39" s="81"/>
      <c r="BI39" s="80">
        <f t="shared" si="15"/>
      </c>
      <c r="BJ39" s="118" t="s">
        <v>260</v>
      </c>
    </row>
    <row r="40" spans="1:62" ht="15">
      <c r="A40" s="98" t="s">
        <v>75</v>
      </c>
      <c r="B40" s="98" t="s">
        <v>48</v>
      </c>
      <c r="C40" s="84" t="str">
        <f t="shared" si="16"/>
        <v>   </v>
      </c>
      <c r="D40" s="87"/>
      <c r="E40" s="87"/>
      <c r="F40" s="87"/>
      <c r="G40" s="87"/>
      <c r="H40" s="87"/>
      <c r="I40" s="87"/>
      <c r="J40" s="84" t="str">
        <f t="shared" si="3"/>
        <v>   </v>
      </c>
      <c r="K40" s="87"/>
      <c r="L40" s="87"/>
      <c r="M40" s="87"/>
      <c r="N40" s="87"/>
      <c r="O40" s="83" t="s">
        <v>197</v>
      </c>
      <c r="P40" s="93">
        <f aca="true" t="shared" si="27" ref="P40:U40">SUM(P41:P56)</f>
        <v>4534</v>
      </c>
      <c r="Q40" s="93">
        <f t="shared" si="27"/>
        <v>2291</v>
      </c>
      <c r="R40" s="93">
        <f t="shared" si="27"/>
        <v>1189</v>
      </c>
      <c r="S40" s="93">
        <f t="shared" si="27"/>
        <v>0</v>
      </c>
      <c r="T40" s="93">
        <f t="shared" si="27"/>
        <v>1102</v>
      </c>
      <c r="U40" s="93">
        <f t="shared" si="27"/>
        <v>2243</v>
      </c>
      <c r="V40" s="82">
        <f t="shared" si="7"/>
      </c>
      <c r="W40" s="83"/>
      <c r="X40" s="83"/>
      <c r="Y40" s="83"/>
      <c r="Z40" s="83"/>
      <c r="AA40" s="83"/>
      <c r="AB40" s="83"/>
      <c r="AC40" s="82">
        <f t="shared" si="2"/>
      </c>
      <c r="AD40" s="82">
        <f t="shared" si="8"/>
      </c>
      <c r="AE40" s="83"/>
      <c r="AF40" s="83"/>
      <c r="AG40" s="83"/>
      <c r="AH40" s="83"/>
      <c r="AI40" s="83"/>
      <c r="AJ40" s="83"/>
      <c r="AK40" s="82">
        <f t="shared" si="9"/>
      </c>
      <c r="AL40" s="82">
        <f t="shared" si="10"/>
      </c>
      <c r="AM40" s="83"/>
      <c r="AN40" s="83"/>
      <c r="AO40" s="83"/>
      <c r="AP40" s="83"/>
      <c r="AQ40" s="83"/>
      <c r="AR40" s="83"/>
      <c r="AS40" s="82">
        <f t="shared" si="11"/>
      </c>
      <c r="AT40" s="82">
        <f t="shared" si="12"/>
      </c>
      <c r="AU40" s="83"/>
      <c r="AV40" s="83"/>
      <c r="AW40" s="83"/>
      <c r="AX40" s="83"/>
      <c r="AY40" s="83"/>
      <c r="AZ40" s="83"/>
      <c r="BA40" s="82">
        <f t="shared" si="13"/>
      </c>
      <c r="BB40" s="82">
        <f t="shared" si="14"/>
      </c>
      <c r="BC40" s="83"/>
      <c r="BD40" s="83"/>
      <c r="BE40" s="83"/>
      <c r="BF40" s="83"/>
      <c r="BG40" s="83"/>
      <c r="BH40" s="83"/>
      <c r="BI40" s="82">
        <f t="shared" si="15"/>
      </c>
      <c r="BJ40" s="118" t="s">
        <v>260</v>
      </c>
    </row>
    <row r="41" spans="1:62" ht="15">
      <c r="A41" s="97" t="s">
        <v>76</v>
      </c>
      <c r="B41" s="97" t="s">
        <v>143</v>
      </c>
      <c r="C41" s="84" t="str">
        <f t="shared" si="16"/>
        <v>6   </v>
      </c>
      <c r="D41" s="87">
        <v>6</v>
      </c>
      <c r="E41" s="87"/>
      <c r="F41" s="87"/>
      <c r="G41" s="87"/>
      <c r="H41" s="87"/>
      <c r="I41" s="87"/>
      <c r="J41" s="84" t="str">
        <f t="shared" si="3"/>
        <v>1   </v>
      </c>
      <c r="K41" s="87">
        <v>1</v>
      </c>
      <c r="L41" s="87"/>
      <c r="M41" s="87"/>
      <c r="N41" s="87"/>
      <c r="O41" s="83"/>
      <c r="P41" s="92">
        <v>158</v>
      </c>
      <c r="Q41" s="92">
        <f t="shared" si="4"/>
        <v>70</v>
      </c>
      <c r="R41" s="92">
        <f t="shared" si="17"/>
        <v>35</v>
      </c>
      <c r="S41" s="92">
        <f t="shared" si="5"/>
        <v>0</v>
      </c>
      <c r="T41" s="92">
        <f t="shared" si="18"/>
        <v>35</v>
      </c>
      <c r="U41" s="92">
        <f t="shared" si="6"/>
        <v>88</v>
      </c>
      <c r="V41" s="71" t="str">
        <f t="shared" si="7"/>
        <v>1//1</v>
      </c>
      <c r="W41" s="28">
        <v>1</v>
      </c>
      <c r="X41" s="28"/>
      <c r="Y41" s="28">
        <v>1</v>
      </c>
      <c r="Z41" s="28"/>
      <c r="AA41" s="28"/>
      <c r="AB41" s="28"/>
      <c r="AC41" s="71">
        <f t="shared" si="2"/>
      </c>
      <c r="AD41" s="71">
        <f t="shared" si="8"/>
      </c>
      <c r="AE41" s="28"/>
      <c r="AF41" s="28"/>
      <c r="AG41" s="28"/>
      <c r="AH41" s="28"/>
      <c r="AI41" s="28"/>
      <c r="AJ41" s="28"/>
      <c r="AK41" s="71">
        <f t="shared" si="9"/>
      </c>
      <c r="AL41" s="71">
        <f t="shared" si="10"/>
      </c>
      <c r="AM41" s="28"/>
      <c r="AN41" s="28"/>
      <c r="AO41" s="28"/>
      <c r="AP41" s="28">
        <v>1</v>
      </c>
      <c r="AQ41" s="28"/>
      <c r="AR41" s="28">
        <v>1</v>
      </c>
      <c r="AS41" s="71" t="str">
        <f t="shared" si="11"/>
        <v>1//1</v>
      </c>
      <c r="AT41" s="71">
        <f t="shared" si="12"/>
      </c>
      <c r="AU41" s="28"/>
      <c r="AV41" s="28"/>
      <c r="AW41" s="28"/>
      <c r="AX41" s="28"/>
      <c r="AY41" s="28"/>
      <c r="AZ41" s="28"/>
      <c r="BA41" s="71">
        <f t="shared" si="13"/>
      </c>
      <c r="BB41" s="71">
        <f t="shared" si="14"/>
      </c>
      <c r="BC41" s="28"/>
      <c r="BD41" s="28"/>
      <c r="BE41" s="28"/>
      <c r="BF41" s="28"/>
      <c r="BG41" s="28"/>
      <c r="BH41" s="28"/>
      <c r="BI41" s="71">
        <f t="shared" si="15"/>
      </c>
      <c r="BJ41" s="118" t="s">
        <v>260</v>
      </c>
    </row>
    <row r="42" spans="1:62" ht="15">
      <c r="A42" s="97" t="s">
        <v>77</v>
      </c>
      <c r="B42" s="97" t="s">
        <v>193</v>
      </c>
      <c r="C42" s="84" t="str">
        <f>D42&amp;" "&amp;E42&amp;" "&amp;H42&amp;" "&amp;I42</f>
        <v>   </v>
      </c>
      <c r="D42" s="87"/>
      <c r="E42" s="87"/>
      <c r="F42" s="87"/>
      <c r="G42" s="87"/>
      <c r="H42" s="87"/>
      <c r="I42" s="87"/>
      <c r="J42" s="84" t="str">
        <f>K42&amp;" "&amp;L42&amp;" "&amp;M42&amp;" "&amp;N42</f>
        <v>2   </v>
      </c>
      <c r="K42" s="87">
        <v>2</v>
      </c>
      <c r="L42" s="87"/>
      <c r="M42" s="87"/>
      <c r="N42" s="87"/>
      <c r="O42" s="83"/>
      <c r="P42" s="92">
        <v>130</v>
      </c>
      <c r="Q42" s="92">
        <f t="shared" si="4"/>
        <v>68</v>
      </c>
      <c r="R42" s="92">
        <f t="shared" si="17"/>
        <v>0</v>
      </c>
      <c r="S42" s="92">
        <f t="shared" si="5"/>
        <v>0</v>
      </c>
      <c r="T42" s="92">
        <f t="shared" si="18"/>
        <v>68</v>
      </c>
      <c r="U42" s="92">
        <f>P42-Q42</f>
        <v>62</v>
      </c>
      <c r="V42" s="71">
        <f>IF(SUM(W42:Y42)&gt;0,W42&amp;"/"&amp;X42&amp;"/"&amp;Y42,"")</f>
      </c>
      <c r="W42" s="28"/>
      <c r="X42" s="28"/>
      <c r="Y42" s="28"/>
      <c r="Z42" s="28"/>
      <c r="AA42" s="28"/>
      <c r="AB42" s="28">
        <v>4</v>
      </c>
      <c r="AC42" s="71" t="str">
        <f>IF(SUM(Z42:AB42)&gt;0,Z42&amp;"/"&amp;AA42&amp;"/"&amp;AB42,"")</f>
        <v>//4</v>
      </c>
      <c r="AD42" s="71">
        <f>IF(SUM(AE42:AG42)&gt;0,AE42&amp;"/"&amp;AF42&amp;"/"&amp;AG42,"")</f>
      </c>
      <c r="AE42" s="28"/>
      <c r="AF42" s="28"/>
      <c r="AG42" s="28"/>
      <c r="AH42" s="28"/>
      <c r="AI42" s="28"/>
      <c r="AJ42" s="28"/>
      <c r="AK42" s="71">
        <f>IF(SUM(AH42:AJ42)&gt;0,AH42&amp;"/"&amp;AI42&amp;"/"&amp;AJ42,"")</f>
      </c>
      <c r="AL42" s="71">
        <f>IF(SUM(AM42:AO42)&gt;0,AM42&amp;"/"&amp;AN42&amp;"/"&amp;AO42,"")</f>
      </c>
      <c r="AM42" s="28"/>
      <c r="AN42" s="28"/>
      <c r="AO42" s="28"/>
      <c r="AP42" s="28"/>
      <c r="AQ42" s="28"/>
      <c r="AR42" s="28"/>
      <c r="AS42" s="71">
        <f>IF(SUM(AP42:AR42)&gt;0,AP42&amp;"/"&amp;AQ42&amp;"/"&amp;AR42,"")</f>
      </c>
      <c r="AT42" s="71">
        <f>IF(SUM(AU42:AW42)&gt;0,AU42&amp;"/"&amp;AV42&amp;"/"&amp;AW42,"")</f>
      </c>
      <c r="AU42" s="28"/>
      <c r="AV42" s="28"/>
      <c r="AW42" s="28"/>
      <c r="AX42" s="28"/>
      <c r="AY42" s="28"/>
      <c r="AZ42" s="28"/>
      <c r="BA42" s="71">
        <f>IF(SUM(AX42:AZ42)&gt;0,AX42&amp;"/"&amp;AY42&amp;"/"&amp;AZ42,"")</f>
      </c>
      <c r="BB42" s="71">
        <f>IF(SUM(BC42:BE42)&gt;0,BC42&amp;"/"&amp;BD42&amp;"/"&amp;BE42,"")</f>
      </c>
      <c r="BC42" s="28"/>
      <c r="BD42" s="28"/>
      <c r="BE42" s="28"/>
      <c r="BF42" s="28"/>
      <c r="BG42" s="28"/>
      <c r="BH42" s="28"/>
      <c r="BI42" s="71">
        <f>IF(SUM(BF42:BH42)&gt;0,BF42&amp;"/"&amp;BG42&amp;"/"&amp;BH42,"")</f>
      </c>
      <c r="BJ42" s="118" t="s">
        <v>260</v>
      </c>
    </row>
    <row r="43" spans="1:62" ht="15">
      <c r="A43" s="97" t="s">
        <v>78</v>
      </c>
      <c r="B43" s="97" t="s">
        <v>188</v>
      </c>
      <c r="C43" s="84" t="str">
        <f t="shared" si="16"/>
        <v>3   </v>
      </c>
      <c r="D43" s="87">
        <v>3</v>
      </c>
      <c r="E43" s="87"/>
      <c r="F43" s="87"/>
      <c r="G43" s="87"/>
      <c r="H43" s="87"/>
      <c r="I43" s="87"/>
      <c r="J43" s="84" t="str">
        <f t="shared" si="3"/>
        <v>   </v>
      </c>
      <c r="K43" s="87"/>
      <c r="L43" s="87"/>
      <c r="M43" s="87"/>
      <c r="N43" s="87"/>
      <c r="O43" s="83"/>
      <c r="P43" s="92">
        <v>128</v>
      </c>
      <c r="Q43" s="92">
        <f t="shared" si="4"/>
        <v>72</v>
      </c>
      <c r="R43" s="92">
        <f t="shared" si="17"/>
        <v>0</v>
      </c>
      <c r="S43" s="92">
        <f t="shared" si="5"/>
        <v>0</v>
      </c>
      <c r="T43" s="92">
        <f t="shared" si="18"/>
        <v>72</v>
      </c>
      <c r="U43" s="92">
        <f t="shared" si="6"/>
        <v>56</v>
      </c>
      <c r="V43" s="71">
        <f t="shared" si="7"/>
      </c>
      <c r="W43" s="28"/>
      <c r="X43" s="28"/>
      <c r="Y43" s="28"/>
      <c r="Z43" s="28"/>
      <c r="AA43" s="28"/>
      <c r="AB43" s="28"/>
      <c r="AC43" s="71">
        <f t="shared" si="2"/>
      </c>
      <c r="AD43" s="71" t="str">
        <f t="shared" si="8"/>
        <v>//4</v>
      </c>
      <c r="AE43" s="28"/>
      <c r="AF43" s="28"/>
      <c r="AG43" s="28">
        <v>4</v>
      </c>
      <c r="AH43" s="28"/>
      <c r="AI43" s="28"/>
      <c r="AJ43" s="28"/>
      <c r="AK43" s="71">
        <f t="shared" si="9"/>
      </c>
      <c r="AL43" s="71">
        <f t="shared" si="10"/>
      </c>
      <c r="AM43" s="28"/>
      <c r="AN43" s="28"/>
      <c r="AO43" s="28"/>
      <c r="AP43" s="28"/>
      <c r="AQ43" s="28"/>
      <c r="AR43" s="28"/>
      <c r="AS43" s="71">
        <f t="shared" si="11"/>
      </c>
      <c r="AT43" s="71">
        <f t="shared" si="12"/>
      </c>
      <c r="AU43" s="28"/>
      <c r="AV43" s="28"/>
      <c r="AW43" s="28"/>
      <c r="AX43" s="28"/>
      <c r="AY43" s="28"/>
      <c r="AZ43" s="28"/>
      <c r="BA43" s="71">
        <f t="shared" si="13"/>
      </c>
      <c r="BB43" s="71">
        <f t="shared" si="14"/>
      </c>
      <c r="BC43" s="28"/>
      <c r="BD43" s="28"/>
      <c r="BE43" s="28"/>
      <c r="BF43" s="28"/>
      <c r="BG43" s="28"/>
      <c r="BH43" s="28"/>
      <c r="BI43" s="71">
        <f t="shared" si="15"/>
      </c>
      <c r="BJ43" s="118" t="s">
        <v>260</v>
      </c>
    </row>
    <row r="44" spans="1:62" ht="15">
      <c r="A44" s="97" t="s">
        <v>79</v>
      </c>
      <c r="B44" s="97" t="s">
        <v>144</v>
      </c>
      <c r="C44" s="84" t="str">
        <f t="shared" si="16"/>
        <v>4   </v>
      </c>
      <c r="D44" s="87">
        <v>4</v>
      </c>
      <c r="E44" s="87"/>
      <c r="F44" s="87"/>
      <c r="G44" s="87"/>
      <c r="H44" s="87"/>
      <c r="I44" s="87"/>
      <c r="J44" s="84" t="str">
        <f t="shared" si="3"/>
        <v>   </v>
      </c>
      <c r="K44" s="87"/>
      <c r="L44" s="87"/>
      <c r="M44" s="87"/>
      <c r="N44" s="87"/>
      <c r="O44" s="83"/>
      <c r="P44" s="92">
        <v>136</v>
      </c>
      <c r="Q44" s="92">
        <f t="shared" si="4"/>
        <v>68</v>
      </c>
      <c r="R44" s="92">
        <f t="shared" si="17"/>
        <v>34</v>
      </c>
      <c r="S44" s="92">
        <f t="shared" si="5"/>
        <v>0</v>
      </c>
      <c r="T44" s="92">
        <f t="shared" si="18"/>
        <v>34</v>
      </c>
      <c r="U44" s="92">
        <f t="shared" si="6"/>
        <v>68</v>
      </c>
      <c r="V44" s="71">
        <f t="shared" si="7"/>
      </c>
      <c r="W44" s="28"/>
      <c r="X44" s="28"/>
      <c r="Y44" s="28"/>
      <c r="Z44" s="28"/>
      <c r="AA44" s="28"/>
      <c r="AB44" s="28"/>
      <c r="AC44" s="71">
        <f t="shared" si="2"/>
      </c>
      <c r="AD44" s="71">
        <f t="shared" si="8"/>
      </c>
      <c r="AE44" s="28"/>
      <c r="AF44" s="28"/>
      <c r="AG44" s="28"/>
      <c r="AH44" s="28">
        <v>2</v>
      </c>
      <c r="AI44" s="28"/>
      <c r="AJ44" s="28">
        <v>2</v>
      </c>
      <c r="AK44" s="71" t="str">
        <f t="shared" si="9"/>
        <v>2//2</v>
      </c>
      <c r="AL44" s="71">
        <f t="shared" si="10"/>
      </c>
      <c r="AM44" s="28"/>
      <c r="AN44" s="28"/>
      <c r="AO44" s="28"/>
      <c r="AP44" s="28"/>
      <c r="AQ44" s="28"/>
      <c r="AR44" s="28"/>
      <c r="AS44" s="71">
        <f t="shared" si="11"/>
      </c>
      <c r="AT44" s="71">
        <f t="shared" si="12"/>
      </c>
      <c r="AU44" s="28"/>
      <c r="AV44" s="28"/>
      <c r="AW44" s="28"/>
      <c r="AX44" s="28"/>
      <c r="AY44" s="28"/>
      <c r="AZ44" s="28"/>
      <c r="BA44" s="71">
        <f t="shared" si="13"/>
      </c>
      <c r="BB44" s="71">
        <f t="shared" si="14"/>
      </c>
      <c r="BC44" s="28"/>
      <c r="BD44" s="28"/>
      <c r="BE44" s="28"/>
      <c r="BF44" s="28"/>
      <c r="BG44" s="28"/>
      <c r="BH44" s="28"/>
      <c r="BI44" s="71">
        <f t="shared" si="15"/>
      </c>
      <c r="BJ44" s="118" t="s">
        <v>260</v>
      </c>
    </row>
    <row r="45" spans="1:62" ht="15">
      <c r="A45" s="97" t="s">
        <v>80</v>
      </c>
      <c r="B45" s="97" t="s">
        <v>145</v>
      </c>
      <c r="C45" s="84" t="str">
        <f t="shared" si="16"/>
        <v>   </v>
      </c>
      <c r="D45" s="87"/>
      <c r="E45" s="87"/>
      <c r="F45" s="87"/>
      <c r="G45" s="87"/>
      <c r="H45" s="87"/>
      <c r="I45" s="87"/>
      <c r="J45" s="84" t="str">
        <f t="shared" si="3"/>
        <v>1   </v>
      </c>
      <c r="K45" s="87">
        <v>1</v>
      </c>
      <c r="L45" s="87"/>
      <c r="M45" s="87"/>
      <c r="N45" s="87"/>
      <c r="O45" s="83"/>
      <c r="P45" s="92">
        <v>72</v>
      </c>
      <c r="Q45" s="92">
        <f t="shared" si="4"/>
        <v>36</v>
      </c>
      <c r="R45" s="92">
        <f t="shared" si="17"/>
        <v>18</v>
      </c>
      <c r="S45" s="92">
        <f t="shared" si="5"/>
        <v>0</v>
      </c>
      <c r="T45" s="92">
        <f t="shared" si="18"/>
        <v>18</v>
      </c>
      <c r="U45" s="92">
        <f t="shared" si="6"/>
        <v>36</v>
      </c>
      <c r="V45" s="71" t="str">
        <f t="shared" si="7"/>
        <v>1//1</v>
      </c>
      <c r="W45" s="28">
        <v>1</v>
      </c>
      <c r="X45" s="28"/>
      <c r="Y45" s="28">
        <v>1</v>
      </c>
      <c r="Z45" s="28"/>
      <c r="AA45" s="28"/>
      <c r="AB45" s="28"/>
      <c r="AC45" s="71">
        <f t="shared" si="2"/>
      </c>
      <c r="AD45" s="71">
        <f t="shared" si="8"/>
      </c>
      <c r="AE45" s="28"/>
      <c r="AF45" s="28"/>
      <c r="AG45" s="28"/>
      <c r="AH45" s="28"/>
      <c r="AI45" s="28"/>
      <c r="AJ45" s="28"/>
      <c r="AK45" s="71">
        <f t="shared" si="9"/>
      </c>
      <c r="AL45" s="71">
        <f t="shared" si="10"/>
      </c>
      <c r="AM45" s="28"/>
      <c r="AN45" s="28"/>
      <c r="AO45" s="28"/>
      <c r="AP45" s="28"/>
      <c r="AQ45" s="28"/>
      <c r="AR45" s="28"/>
      <c r="AS45" s="71">
        <f t="shared" si="11"/>
      </c>
      <c r="AT45" s="71">
        <f t="shared" si="12"/>
      </c>
      <c r="AU45" s="28"/>
      <c r="AV45" s="28"/>
      <c r="AW45" s="28"/>
      <c r="AX45" s="28"/>
      <c r="AY45" s="28"/>
      <c r="AZ45" s="28"/>
      <c r="BA45" s="71">
        <f t="shared" si="13"/>
      </c>
      <c r="BB45" s="71">
        <f t="shared" si="14"/>
      </c>
      <c r="BC45" s="28"/>
      <c r="BD45" s="28"/>
      <c r="BE45" s="28"/>
      <c r="BF45" s="28"/>
      <c r="BG45" s="28"/>
      <c r="BH45" s="28"/>
      <c r="BI45" s="71">
        <f t="shared" si="15"/>
      </c>
      <c r="BJ45" s="118" t="s">
        <v>260</v>
      </c>
    </row>
    <row r="46" spans="1:62" ht="15">
      <c r="A46" s="97" t="s">
        <v>124</v>
      </c>
      <c r="B46" s="97" t="s">
        <v>157</v>
      </c>
      <c r="C46" s="84" t="str">
        <f t="shared" si="16"/>
        <v>3 4 5 6</v>
      </c>
      <c r="D46" s="87">
        <v>3</v>
      </c>
      <c r="E46" s="87">
        <v>4</v>
      </c>
      <c r="F46" s="87"/>
      <c r="G46" s="87"/>
      <c r="H46" s="87">
        <v>5</v>
      </c>
      <c r="I46" s="87">
        <v>6</v>
      </c>
      <c r="J46" s="84" t="str">
        <f t="shared" si="3"/>
        <v>3 4 5 </v>
      </c>
      <c r="K46" s="87">
        <v>3</v>
      </c>
      <c r="L46" s="87">
        <v>4</v>
      </c>
      <c r="M46" s="87">
        <v>5</v>
      </c>
      <c r="N46" s="87"/>
      <c r="O46" s="83"/>
      <c r="P46" s="92">
        <v>1000</v>
      </c>
      <c r="Q46" s="92">
        <f t="shared" si="4"/>
        <v>560</v>
      </c>
      <c r="R46" s="92">
        <f t="shared" si="17"/>
        <v>280</v>
      </c>
      <c r="S46" s="92">
        <f t="shared" si="5"/>
        <v>0</v>
      </c>
      <c r="T46" s="92">
        <f t="shared" si="18"/>
        <v>280</v>
      </c>
      <c r="U46" s="92">
        <f t="shared" si="6"/>
        <v>440</v>
      </c>
      <c r="V46" s="71">
        <f t="shared" si="7"/>
      </c>
      <c r="W46" s="28"/>
      <c r="X46" s="28"/>
      <c r="Y46" s="28"/>
      <c r="Z46" s="28"/>
      <c r="AA46" s="28"/>
      <c r="AB46" s="28"/>
      <c r="AC46" s="71">
        <f t="shared" si="2"/>
      </c>
      <c r="AD46" s="71" t="str">
        <f t="shared" si="8"/>
        <v>4//4</v>
      </c>
      <c r="AE46" s="28">
        <v>4</v>
      </c>
      <c r="AF46" s="28"/>
      <c r="AG46" s="28">
        <v>4</v>
      </c>
      <c r="AH46" s="28">
        <v>4</v>
      </c>
      <c r="AI46" s="28"/>
      <c r="AJ46" s="28">
        <v>4</v>
      </c>
      <c r="AK46" s="71" t="str">
        <f t="shared" si="9"/>
        <v>4//4</v>
      </c>
      <c r="AL46" s="71" t="str">
        <f t="shared" si="10"/>
        <v>4//4</v>
      </c>
      <c r="AM46" s="28">
        <v>4</v>
      </c>
      <c r="AN46" s="28"/>
      <c r="AO46" s="28">
        <v>4</v>
      </c>
      <c r="AP46" s="28">
        <v>4</v>
      </c>
      <c r="AQ46" s="28"/>
      <c r="AR46" s="28">
        <v>4</v>
      </c>
      <c r="AS46" s="71" t="str">
        <f t="shared" si="11"/>
        <v>4//4</v>
      </c>
      <c r="AT46" s="71">
        <f t="shared" si="12"/>
      </c>
      <c r="AU46" s="28"/>
      <c r="AV46" s="28"/>
      <c r="AW46" s="28"/>
      <c r="AX46" s="28"/>
      <c r="AY46" s="28"/>
      <c r="AZ46" s="28"/>
      <c r="BA46" s="71">
        <f t="shared" si="13"/>
      </c>
      <c r="BB46" s="71">
        <f t="shared" si="14"/>
      </c>
      <c r="BC46" s="28"/>
      <c r="BD46" s="28"/>
      <c r="BE46" s="28"/>
      <c r="BF46" s="28"/>
      <c r="BG46" s="28"/>
      <c r="BH46" s="28"/>
      <c r="BI46" s="71">
        <f t="shared" si="15"/>
      </c>
      <c r="BJ46" s="118" t="s">
        <v>260</v>
      </c>
    </row>
    <row r="47" spans="1:62" ht="15">
      <c r="A47" s="97" t="s">
        <v>125</v>
      </c>
      <c r="B47" s="99" t="s">
        <v>146</v>
      </c>
      <c r="C47" s="84" t="str">
        <f t="shared" si="16"/>
        <v>   </v>
      </c>
      <c r="D47" s="87"/>
      <c r="E47" s="87"/>
      <c r="F47" s="87"/>
      <c r="G47" s="87"/>
      <c r="H47" s="87"/>
      <c r="I47" s="87"/>
      <c r="J47" s="84" t="str">
        <f t="shared" si="3"/>
        <v>5   </v>
      </c>
      <c r="K47" s="87">
        <v>5</v>
      </c>
      <c r="L47" s="87"/>
      <c r="M47" s="87"/>
      <c r="N47" s="87"/>
      <c r="O47" s="83"/>
      <c r="P47" s="92">
        <v>72</v>
      </c>
      <c r="Q47" s="92">
        <f t="shared" si="4"/>
        <v>36</v>
      </c>
      <c r="R47" s="92">
        <f t="shared" si="17"/>
        <v>18</v>
      </c>
      <c r="S47" s="92">
        <f t="shared" si="5"/>
        <v>0</v>
      </c>
      <c r="T47" s="92">
        <f t="shared" si="18"/>
        <v>18</v>
      </c>
      <c r="U47" s="92">
        <f t="shared" si="6"/>
        <v>36</v>
      </c>
      <c r="V47" s="71">
        <f t="shared" si="7"/>
      </c>
      <c r="W47" s="28"/>
      <c r="X47" s="28"/>
      <c r="Y47" s="28"/>
      <c r="Z47" s="28"/>
      <c r="AA47" s="28"/>
      <c r="AB47" s="28"/>
      <c r="AC47" s="71">
        <f t="shared" si="2"/>
      </c>
      <c r="AD47" s="71">
        <f t="shared" si="8"/>
      </c>
      <c r="AE47" s="28"/>
      <c r="AF47" s="28"/>
      <c r="AG47" s="28"/>
      <c r="AH47" s="28"/>
      <c r="AI47" s="28"/>
      <c r="AJ47" s="28"/>
      <c r="AK47" s="71">
        <f t="shared" si="9"/>
      </c>
      <c r="AL47" s="71" t="str">
        <f t="shared" si="10"/>
        <v>1//1</v>
      </c>
      <c r="AM47" s="28">
        <v>1</v>
      </c>
      <c r="AN47" s="28"/>
      <c r="AO47" s="28">
        <v>1</v>
      </c>
      <c r="AP47" s="28"/>
      <c r="AQ47" s="28"/>
      <c r="AR47" s="28"/>
      <c r="AS47" s="71">
        <f t="shared" si="11"/>
      </c>
      <c r="AT47" s="71">
        <f t="shared" si="12"/>
      </c>
      <c r="AU47" s="28"/>
      <c r="AV47" s="28"/>
      <c r="AW47" s="28"/>
      <c r="AX47" s="28"/>
      <c r="AY47" s="28"/>
      <c r="AZ47" s="28"/>
      <c r="BA47" s="71">
        <f t="shared" si="13"/>
      </c>
      <c r="BB47" s="71">
        <f t="shared" si="14"/>
      </c>
      <c r="BC47" s="28"/>
      <c r="BD47" s="28"/>
      <c r="BE47" s="28"/>
      <c r="BF47" s="28"/>
      <c r="BG47" s="28"/>
      <c r="BH47" s="28"/>
      <c r="BI47" s="71">
        <f t="shared" si="15"/>
      </c>
      <c r="BJ47" s="118" t="s">
        <v>260</v>
      </c>
    </row>
    <row r="48" spans="1:62" ht="15">
      <c r="A48" s="97" t="s">
        <v>126</v>
      </c>
      <c r="B48" s="99" t="s">
        <v>147</v>
      </c>
      <c r="C48" s="84" t="str">
        <f t="shared" si="16"/>
        <v>   </v>
      </c>
      <c r="D48" s="87"/>
      <c r="E48" s="87"/>
      <c r="F48" s="87"/>
      <c r="G48" s="87"/>
      <c r="H48" s="87"/>
      <c r="I48" s="87"/>
      <c r="J48" s="84" t="str">
        <f t="shared" si="3"/>
        <v>5   </v>
      </c>
      <c r="K48" s="87">
        <v>5</v>
      </c>
      <c r="L48" s="87"/>
      <c r="M48" s="87"/>
      <c r="N48" s="87"/>
      <c r="O48" s="83"/>
      <c r="P48" s="92">
        <v>102</v>
      </c>
      <c r="Q48" s="92">
        <f t="shared" si="4"/>
        <v>54</v>
      </c>
      <c r="R48" s="92">
        <f t="shared" si="17"/>
        <v>18</v>
      </c>
      <c r="S48" s="92">
        <f t="shared" si="5"/>
        <v>0</v>
      </c>
      <c r="T48" s="92">
        <f t="shared" si="18"/>
        <v>36</v>
      </c>
      <c r="U48" s="92">
        <f t="shared" si="6"/>
        <v>48</v>
      </c>
      <c r="V48" s="71">
        <f t="shared" si="7"/>
      </c>
      <c r="W48" s="28"/>
      <c r="X48" s="28"/>
      <c r="Y48" s="28"/>
      <c r="Z48" s="28"/>
      <c r="AA48" s="28"/>
      <c r="AB48" s="28"/>
      <c r="AC48" s="71">
        <f t="shared" si="2"/>
      </c>
      <c r="AD48" s="71">
        <f t="shared" si="8"/>
      </c>
      <c r="AE48" s="28"/>
      <c r="AF48" s="28"/>
      <c r="AG48" s="28"/>
      <c r="AH48" s="28"/>
      <c r="AI48" s="28"/>
      <c r="AJ48" s="28"/>
      <c r="AK48" s="71">
        <f t="shared" si="9"/>
      </c>
      <c r="AL48" s="71" t="str">
        <f t="shared" si="10"/>
        <v>1//2</v>
      </c>
      <c r="AM48" s="28">
        <v>1</v>
      </c>
      <c r="AN48" s="28"/>
      <c r="AO48" s="28">
        <v>2</v>
      </c>
      <c r="AP48" s="28"/>
      <c r="AQ48" s="28"/>
      <c r="AR48" s="28"/>
      <c r="AS48" s="71">
        <f t="shared" si="11"/>
      </c>
      <c r="AT48" s="71">
        <f t="shared" si="12"/>
      </c>
      <c r="AU48" s="28"/>
      <c r="AV48" s="28"/>
      <c r="AW48" s="28"/>
      <c r="AX48" s="28"/>
      <c r="AY48" s="28"/>
      <c r="AZ48" s="28"/>
      <c r="BA48" s="71">
        <f t="shared" si="13"/>
      </c>
      <c r="BB48" s="71">
        <f t="shared" si="14"/>
      </c>
      <c r="BC48" s="28"/>
      <c r="BD48" s="28"/>
      <c r="BE48" s="28"/>
      <c r="BF48" s="28"/>
      <c r="BG48" s="28"/>
      <c r="BH48" s="28"/>
      <c r="BI48" s="71">
        <f t="shared" si="15"/>
      </c>
      <c r="BJ48" s="118" t="s">
        <v>260</v>
      </c>
    </row>
    <row r="49" spans="1:62" ht="15">
      <c r="A49" s="97" t="s">
        <v>127</v>
      </c>
      <c r="B49" s="99" t="s">
        <v>189</v>
      </c>
      <c r="C49" s="84" t="str">
        <f t="shared" si="16"/>
        <v>5   </v>
      </c>
      <c r="D49" s="87">
        <v>5</v>
      </c>
      <c r="E49" s="87"/>
      <c r="F49" s="87"/>
      <c r="G49" s="87"/>
      <c r="H49" s="87"/>
      <c r="I49" s="87"/>
      <c r="J49" s="84" t="str">
        <f t="shared" si="3"/>
        <v>4   </v>
      </c>
      <c r="K49" s="87">
        <v>4</v>
      </c>
      <c r="L49" s="87"/>
      <c r="M49" s="87"/>
      <c r="N49" s="87"/>
      <c r="O49" s="83"/>
      <c r="P49" s="92">
        <v>188</v>
      </c>
      <c r="Q49" s="92">
        <f t="shared" si="4"/>
        <v>87</v>
      </c>
      <c r="R49" s="92">
        <f t="shared" si="17"/>
        <v>17</v>
      </c>
      <c r="S49" s="92">
        <f t="shared" si="5"/>
        <v>0</v>
      </c>
      <c r="T49" s="92">
        <f t="shared" si="18"/>
        <v>70</v>
      </c>
      <c r="U49" s="92">
        <f t="shared" si="6"/>
        <v>101</v>
      </c>
      <c r="V49" s="71">
        <f t="shared" si="7"/>
      </c>
      <c r="W49" s="28"/>
      <c r="X49" s="28"/>
      <c r="Y49" s="28"/>
      <c r="Z49" s="28"/>
      <c r="AA49" s="28"/>
      <c r="AB49" s="28"/>
      <c r="AC49" s="71">
        <f t="shared" si="2"/>
      </c>
      <c r="AD49" s="71">
        <f t="shared" si="8"/>
      </c>
      <c r="AE49" s="28"/>
      <c r="AF49" s="28"/>
      <c r="AG49" s="28"/>
      <c r="AH49" s="28">
        <v>1</v>
      </c>
      <c r="AI49" s="28"/>
      <c r="AJ49" s="28">
        <v>2</v>
      </c>
      <c r="AK49" s="71" t="str">
        <f t="shared" si="9"/>
        <v>1//2</v>
      </c>
      <c r="AL49" s="71" t="str">
        <f t="shared" si="10"/>
        <v>//2</v>
      </c>
      <c r="AM49" s="28"/>
      <c r="AN49" s="28"/>
      <c r="AO49" s="28">
        <v>2</v>
      </c>
      <c r="AP49" s="28"/>
      <c r="AQ49" s="28"/>
      <c r="AR49" s="28"/>
      <c r="AS49" s="71">
        <f t="shared" si="11"/>
      </c>
      <c r="AT49" s="71">
        <f t="shared" si="12"/>
      </c>
      <c r="AU49" s="28"/>
      <c r="AV49" s="28"/>
      <c r="AW49" s="28"/>
      <c r="AX49" s="28"/>
      <c r="AY49" s="28"/>
      <c r="AZ49" s="28"/>
      <c r="BA49" s="71">
        <f t="shared" si="13"/>
      </c>
      <c r="BB49" s="71">
        <f t="shared" si="14"/>
      </c>
      <c r="BC49" s="28"/>
      <c r="BD49" s="28"/>
      <c r="BE49" s="28"/>
      <c r="BF49" s="28"/>
      <c r="BG49" s="28"/>
      <c r="BH49" s="28"/>
      <c r="BI49" s="71">
        <f t="shared" si="15"/>
      </c>
      <c r="BJ49" s="118" t="s">
        <v>260</v>
      </c>
    </row>
    <row r="50" spans="1:62" ht="15">
      <c r="A50" s="97" t="s">
        <v>128</v>
      </c>
      <c r="B50" s="99" t="s">
        <v>190</v>
      </c>
      <c r="C50" s="84" t="str">
        <f t="shared" si="16"/>
        <v>6   </v>
      </c>
      <c r="D50" s="87">
        <v>6</v>
      </c>
      <c r="E50" s="87"/>
      <c r="F50" s="87"/>
      <c r="G50" s="87"/>
      <c r="H50" s="87"/>
      <c r="I50" s="87"/>
      <c r="J50" s="84" t="str">
        <f t="shared" si="3"/>
        <v>1   </v>
      </c>
      <c r="K50" s="87">
        <v>1</v>
      </c>
      <c r="L50" s="87"/>
      <c r="M50" s="87"/>
      <c r="N50" s="87"/>
      <c r="O50" s="83"/>
      <c r="P50" s="92">
        <v>158</v>
      </c>
      <c r="Q50" s="92">
        <f t="shared" si="4"/>
        <v>70</v>
      </c>
      <c r="R50" s="92">
        <f t="shared" si="17"/>
        <v>35</v>
      </c>
      <c r="S50" s="92">
        <f t="shared" si="5"/>
        <v>0</v>
      </c>
      <c r="T50" s="92">
        <f t="shared" si="18"/>
        <v>35</v>
      </c>
      <c r="U50" s="92">
        <f t="shared" si="6"/>
        <v>88</v>
      </c>
      <c r="V50" s="71" t="str">
        <f t="shared" si="7"/>
        <v>1//1</v>
      </c>
      <c r="W50" s="28">
        <v>1</v>
      </c>
      <c r="X50" s="28"/>
      <c r="Y50" s="28">
        <v>1</v>
      </c>
      <c r="Z50" s="28"/>
      <c r="AA50" s="28"/>
      <c r="AB50" s="28"/>
      <c r="AC50" s="71">
        <f t="shared" si="2"/>
      </c>
      <c r="AD50" s="71">
        <f t="shared" si="8"/>
      </c>
      <c r="AE50" s="28"/>
      <c r="AF50" s="28"/>
      <c r="AG50" s="28"/>
      <c r="AH50" s="28"/>
      <c r="AI50" s="28"/>
      <c r="AJ50" s="28"/>
      <c r="AK50" s="71">
        <f t="shared" si="9"/>
      </c>
      <c r="AL50" s="71">
        <f t="shared" si="10"/>
      </c>
      <c r="AM50" s="28"/>
      <c r="AN50" s="28"/>
      <c r="AO50" s="28"/>
      <c r="AP50" s="28">
        <v>1</v>
      </c>
      <c r="AQ50" s="28"/>
      <c r="AR50" s="28">
        <v>1</v>
      </c>
      <c r="AS50" s="72" t="str">
        <f t="shared" si="11"/>
        <v>1//1</v>
      </c>
      <c r="AT50" s="71">
        <f t="shared" si="12"/>
      </c>
      <c r="AU50" s="28"/>
      <c r="AV50" s="28"/>
      <c r="AW50" s="28"/>
      <c r="AX50" s="28"/>
      <c r="AY50" s="28"/>
      <c r="AZ50" s="28"/>
      <c r="BA50" s="71">
        <f t="shared" si="13"/>
      </c>
      <c r="BB50" s="71">
        <f t="shared" si="14"/>
      </c>
      <c r="BC50" s="28"/>
      <c r="BD50" s="28"/>
      <c r="BE50" s="28"/>
      <c r="BF50" s="28"/>
      <c r="BG50" s="28"/>
      <c r="BH50" s="28"/>
      <c r="BI50" s="71">
        <f t="shared" si="15"/>
      </c>
      <c r="BJ50" s="118" t="s">
        <v>260</v>
      </c>
    </row>
    <row r="51" spans="1:62" ht="15">
      <c r="A51" s="97" t="s">
        <v>129</v>
      </c>
      <c r="B51" s="97" t="s">
        <v>148</v>
      </c>
      <c r="C51" s="84" t="str">
        <f t="shared" si="16"/>
        <v>1   </v>
      </c>
      <c r="D51" s="87">
        <v>1</v>
      </c>
      <c r="E51" s="87"/>
      <c r="F51" s="87"/>
      <c r="G51" s="87"/>
      <c r="H51" s="87"/>
      <c r="I51" s="87"/>
      <c r="J51" s="84" t="str">
        <f t="shared" si="3"/>
        <v>   </v>
      </c>
      <c r="K51" s="87"/>
      <c r="L51" s="87"/>
      <c r="M51" s="87"/>
      <c r="N51" s="87"/>
      <c r="O51" s="83"/>
      <c r="P51" s="92">
        <v>102</v>
      </c>
      <c r="Q51" s="92">
        <f t="shared" si="4"/>
        <v>36</v>
      </c>
      <c r="R51" s="92">
        <f t="shared" si="17"/>
        <v>18</v>
      </c>
      <c r="S51" s="92">
        <f t="shared" si="5"/>
        <v>0</v>
      </c>
      <c r="T51" s="92">
        <f t="shared" si="18"/>
        <v>18</v>
      </c>
      <c r="U51" s="92">
        <f t="shared" si="6"/>
        <v>66</v>
      </c>
      <c r="V51" s="71" t="str">
        <f t="shared" si="7"/>
        <v>1//1</v>
      </c>
      <c r="W51" s="28">
        <v>1</v>
      </c>
      <c r="X51" s="28"/>
      <c r="Y51" s="28">
        <v>1</v>
      </c>
      <c r="Z51" s="28"/>
      <c r="AA51" s="28"/>
      <c r="AB51" s="28"/>
      <c r="AC51" s="71">
        <f t="shared" si="2"/>
      </c>
      <c r="AD51" s="71">
        <f t="shared" si="8"/>
      </c>
      <c r="AE51" s="28"/>
      <c r="AF51" s="28"/>
      <c r="AG51" s="28"/>
      <c r="AH51" s="28"/>
      <c r="AI51" s="28"/>
      <c r="AJ51" s="28"/>
      <c r="AK51" s="71">
        <f t="shared" si="9"/>
      </c>
      <c r="AL51" s="71">
        <f t="shared" si="10"/>
      </c>
      <c r="AM51" s="28"/>
      <c r="AN51" s="28"/>
      <c r="AO51" s="28"/>
      <c r="AP51" s="28"/>
      <c r="AQ51" s="28"/>
      <c r="AR51" s="28"/>
      <c r="AS51" s="71">
        <f t="shared" si="11"/>
      </c>
      <c r="AT51" s="71">
        <f t="shared" si="12"/>
      </c>
      <c r="AU51" s="28"/>
      <c r="AV51" s="28"/>
      <c r="AW51" s="28"/>
      <c r="AX51" s="28"/>
      <c r="AY51" s="28"/>
      <c r="AZ51" s="28"/>
      <c r="BA51" s="71">
        <f t="shared" si="13"/>
      </c>
      <c r="BB51" s="71">
        <f t="shared" si="14"/>
      </c>
      <c r="BC51" s="28"/>
      <c r="BD51" s="28"/>
      <c r="BE51" s="28"/>
      <c r="BF51" s="28"/>
      <c r="BG51" s="28"/>
      <c r="BH51" s="28"/>
      <c r="BI51" s="71">
        <f t="shared" si="15"/>
      </c>
      <c r="BJ51" s="118" t="s">
        <v>260</v>
      </c>
    </row>
    <row r="52" spans="1:62" ht="15">
      <c r="A52" s="97" t="s">
        <v>130</v>
      </c>
      <c r="B52" s="101" t="s">
        <v>156</v>
      </c>
      <c r="C52" s="84" t="str">
        <f>D52&amp;" "&amp;E52&amp;" "&amp;F52&amp;" "&amp;G52&amp;" "&amp;H52&amp;" "&amp;I52</f>
        <v>1 3 4 5 6 </v>
      </c>
      <c r="D52" s="87">
        <v>1</v>
      </c>
      <c r="E52" s="87">
        <v>3</v>
      </c>
      <c r="F52" s="87">
        <v>4</v>
      </c>
      <c r="G52" s="87">
        <v>5</v>
      </c>
      <c r="H52" s="87">
        <v>6</v>
      </c>
      <c r="I52" s="87"/>
      <c r="J52" s="84" t="str">
        <f t="shared" si="3"/>
        <v>2   </v>
      </c>
      <c r="K52" s="87">
        <v>2</v>
      </c>
      <c r="L52" s="87"/>
      <c r="M52" s="87"/>
      <c r="N52" s="87"/>
      <c r="O52" s="83"/>
      <c r="P52" s="92">
        <v>854</v>
      </c>
      <c r="Q52" s="92">
        <f t="shared" si="4"/>
        <v>420</v>
      </c>
      <c r="R52" s="92">
        <f t="shared" si="17"/>
        <v>280</v>
      </c>
      <c r="S52" s="92">
        <f t="shared" si="5"/>
        <v>0</v>
      </c>
      <c r="T52" s="92">
        <f t="shared" si="18"/>
        <v>140</v>
      </c>
      <c r="U52" s="92">
        <f t="shared" si="6"/>
        <v>434</v>
      </c>
      <c r="V52" s="71" t="str">
        <f t="shared" si="7"/>
        <v>1//1</v>
      </c>
      <c r="W52" s="28">
        <v>1</v>
      </c>
      <c r="X52" s="28"/>
      <c r="Y52" s="28">
        <v>1</v>
      </c>
      <c r="Z52" s="28">
        <v>1</v>
      </c>
      <c r="AA52" s="28"/>
      <c r="AB52" s="28">
        <v>1</v>
      </c>
      <c r="AC52" s="71" t="str">
        <f t="shared" si="2"/>
        <v>1//1</v>
      </c>
      <c r="AD52" s="71" t="str">
        <f t="shared" si="8"/>
        <v>3//1</v>
      </c>
      <c r="AE52" s="28">
        <v>3</v>
      </c>
      <c r="AF52" s="28"/>
      <c r="AG52" s="28">
        <v>1</v>
      </c>
      <c r="AH52" s="28">
        <v>4</v>
      </c>
      <c r="AI52" s="28"/>
      <c r="AJ52" s="28">
        <v>2</v>
      </c>
      <c r="AK52" s="71" t="str">
        <f t="shared" si="9"/>
        <v>4//2</v>
      </c>
      <c r="AL52" s="71" t="str">
        <f t="shared" si="10"/>
        <v>4//2</v>
      </c>
      <c r="AM52" s="28">
        <v>4</v>
      </c>
      <c r="AN52" s="28"/>
      <c r="AO52" s="28">
        <v>2</v>
      </c>
      <c r="AP52" s="28">
        <v>3</v>
      </c>
      <c r="AQ52" s="28"/>
      <c r="AR52" s="28">
        <v>1</v>
      </c>
      <c r="AS52" s="71" t="str">
        <f t="shared" si="11"/>
        <v>3//1</v>
      </c>
      <c r="AT52" s="71">
        <f t="shared" si="12"/>
      </c>
      <c r="AU52" s="28"/>
      <c r="AV52" s="28"/>
      <c r="AW52" s="28"/>
      <c r="AX52" s="28"/>
      <c r="AY52" s="28"/>
      <c r="AZ52" s="28"/>
      <c r="BA52" s="71">
        <f t="shared" si="13"/>
      </c>
      <c r="BB52" s="71">
        <f t="shared" si="14"/>
      </c>
      <c r="BC52" s="28"/>
      <c r="BD52" s="28"/>
      <c r="BE52" s="28"/>
      <c r="BF52" s="28"/>
      <c r="BG52" s="28"/>
      <c r="BH52" s="28"/>
      <c r="BI52" s="71">
        <f t="shared" si="15"/>
      </c>
      <c r="BJ52" s="118" t="s">
        <v>260</v>
      </c>
    </row>
    <row r="53" spans="1:62" ht="15">
      <c r="A53" s="97" t="s">
        <v>131</v>
      </c>
      <c r="B53" s="99" t="s">
        <v>149</v>
      </c>
      <c r="C53" s="84" t="str">
        <f t="shared" si="16"/>
        <v>2 3 5 </v>
      </c>
      <c r="D53" s="87">
        <v>2</v>
      </c>
      <c r="E53" s="87">
        <v>3</v>
      </c>
      <c r="F53" s="87"/>
      <c r="G53" s="87"/>
      <c r="H53" s="87">
        <v>5</v>
      </c>
      <c r="I53" s="87"/>
      <c r="J53" s="84" t="str">
        <f t="shared" si="3"/>
        <v>1 4  </v>
      </c>
      <c r="K53" s="87">
        <v>1</v>
      </c>
      <c r="L53" s="87">
        <v>4</v>
      </c>
      <c r="M53" s="87"/>
      <c r="N53" s="87"/>
      <c r="O53" s="83"/>
      <c r="P53" s="92">
        <v>750</v>
      </c>
      <c r="Q53" s="92">
        <f t="shared" si="4"/>
        <v>352</v>
      </c>
      <c r="R53" s="92">
        <f t="shared" si="17"/>
        <v>264</v>
      </c>
      <c r="S53" s="92">
        <f t="shared" si="5"/>
        <v>0</v>
      </c>
      <c r="T53" s="92">
        <f t="shared" si="18"/>
        <v>88</v>
      </c>
      <c r="U53" s="92">
        <f t="shared" si="6"/>
        <v>398</v>
      </c>
      <c r="V53" s="71" t="str">
        <f t="shared" si="7"/>
        <v>3//1</v>
      </c>
      <c r="W53" s="28">
        <v>3</v>
      </c>
      <c r="X53" s="28"/>
      <c r="Y53" s="28">
        <v>1</v>
      </c>
      <c r="Z53" s="28">
        <v>3</v>
      </c>
      <c r="AA53" s="28"/>
      <c r="AB53" s="28">
        <v>1</v>
      </c>
      <c r="AC53" s="71" t="str">
        <f t="shared" si="2"/>
        <v>3//1</v>
      </c>
      <c r="AD53" s="71" t="str">
        <f t="shared" si="8"/>
        <v>3//1</v>
      </c>
      <c r="AE53" s="28">
        <v>3</v>
      </c>
      <c r="AF53" s="28"/>
      <c r="AG53" s="28">
        <v>1</v>
      </c>
      <c r="AH53" s="28">
        <v>3</v>
      </c>
      <c r="AI53" s="28"/>
      <c r="AJ53" s="28">
        <v>1</v>
      </c>
      <c r="AK53" s="71" t="str">
        <f t="shared" si="9"/>
        <v>3//1</v>
      </c>
      <c r="AL53" s="71" t="str">
        <f t="shared" si="10"/>
        <v>3//1</v>
      </c>
      <c r="AM53" s="28">
        <v>3</v>
      </c>
      <c r="AN53" s="28"/>
      <c r="AO53" s="28">
        <v>1</v>
      </c>
      <c r="AP53" s="28"/>
      <c r="AQ53" s="28"/>
      <c r="AR53" s="28"/>
      <c r="AS53" s="71">
        <f t="shared" si="11"/>
      </c>
      <c r="AT53" s="71">
        <f t="shared" si="12"/>
      </c>
      <c r="AU53" s="28"/>
      <c r="AV53" s="28"/>
      <c r="AW53" s="28"/>
      <c r="AX53" s="28"/>
      <c r="AY53" s="28"/>
      <c r="AZ53" s="28"/>
      <c r="BA53" s="71">
        <f t="shared" si="13"/>
      </c>
      <c r="BB53" s="71">
        <f t="shared" si="14"/>
      </c>
      <c r="BC53" s="28"/>
      <c r="BD53" s="28"/>
      <c r="BE53" s="28"/>
      <c r="BF53" s="28"/>
      <c r="BG53" s="28"/>
      <c r="BH53" s="28"/>
      <c r="BI53" s="71">
        <f t="shared" si="15"/>
      </c>
      <c r="BJ53" s="118" t="s">
        <v>260</v>
      </c>
    </row>
    <row r="54" spans="1:62" ht="15">
      <c r="A54" s="97" t="s">
        <v>132</v>
      </c>
      <c r="B54" s="99" t="s">
        <v>150</v>
      </c>
      <c r="C54" s="84" t="str">
        <f t="shared" si="16"/>
        <v>   </v>
      </c>
      <c r="D54" s="87"/>
      <c r="E54" s="87"/>
      <c r="F54" s="87"/>
      <c r="G54" s="87"/>
      <c r="H54" s="87"/>
      <c r="I54" s="87"/>
      <c r="J54" s="84" t="str">
        <f t="shared" si="3"/>
        <v>6   </v>
      </c>
      <c r="K54" s="87">
        <v>6</v>
      </c>
      <c r="L54" s="87"/>
      <c r="M54" s="87"/>
      <c r="N54" s="87"/>
      <c r="O54" s="83"/>
      <c r="P54" s="92">
        <v>112</v>
      </c>
      <c r="Q54" s="92">
        <f t="shared" si="4"/>
        <v>34</v>
      </c>
      <c r="R54" s="92">
        <f t="shared" si="17"/>
        <v>34</v>
      </c>
      <c r="S54" s="92">
        <f t="shared" si="5"/>
        <v>0</v>
      </c>
      <c r="T54" s="92">
        <f t="shared" si="18"/>
        <v>0</v>
      </c>
      <c r="U54" s="92">
        <f t="shared" si="6"/>
        <v>78</v>
      </c>
      <c r="V54" s="71">
        <f t="shared" si="7"/>
      </c>
      <c r="W54" s="28"/>
      <c r="X54" s="28"/>
      <c r="Y54" s="28"/>
      <c r="Z54" s="28"/>
      <c r="AA54" s="28"/>
      <c r="AB54" s="28"/>
      <c r="AC54" s="71">
        <f t="shared" si="2"/>
      </c>
      <c r="AD54" s="71">
        <f t="shared" si="8"/>
      </c>
      <c r="AE54" s="28"/>
      <c r="AF54" s="28"/>
      <c r="AG54" s="28"/>
      <c r="AH54" s="28"/>
      <c r="AI54" s="28"/>
      <c r="AJ54" s="28"/>
      <c r="AK54" s="71">
        <f t="shared" si="9"/>
      </c>
      <c r="AL54" s="71">
        <f t="shared" si="10"/>
      </c>
      <c r="AM54" s="28"/>
      <c r="AN54" s="28"/>
      <c r="AO54" s="28"/>
      <c r="AP54" s="28">
        <v>2</v>
      </c>
      <c r="AQ54" s="28"/>
      <c r="AR54" s="28"/>
      <c r="AS54" s="71" t="str">
        <f t="shared" si="11"/>
        <v>2//</v>
      </c>
      <c r="AT54" s="71">
        <f t="shared" si="12"/>
      </c>
      <c r="AU54" s="28"/>
      <c r="AV54" s="28"/>
      <c r="AW54" s="28"/>
      <c r="AX54" s="28"/>
      <c r="AY54" s="28"/>
      <c r="AZ54" s="28"/>
      <c r="BA54" s="71">
        <f t="shared" si="13"/>
      </c>
      <c r="BB54" s="71">
        <f t="shared" si="14"/>
      </c>
      <c r="BC54" s="28"/>
      <c r="BD54" s="28"/>
      <c r="BE54" s="28"/>
      <c r="BF54" s="28"/>
      <c r="BG54" s="28"/>
      <c r="BH54" s="28"/>
      <c r="BI54" s="71">
        <f t="shared" si="15"/>
      </c>
      <c r="BJ54" s="118" t="s">
        <v>260</v>
      </c>
    </row>
    <row r="55" spans="1:62" ht="15">
      <c r="A55" s="97" t="s">
        <v>187</v>
      </c>
      <c r="B55" s="99" t="s">
        <v>192</v>
      </c>
      <c r="C55" s="84" t="str">
        <f t="shared" si="16"/>
        <v>   </v>
      </c>
      <c r="D55" s="87"/>
      <c r="E55" s="87"/>
      <c r="F55" s="87"/>
      <c r="G55" s="87"/>
      <c r="H55" s="87"/>
      <c r="I55" s="87"/>
      <c r="J55" s="84" t="str">
        <f t="shared" si="3"/>
        <v>1 2  </v>
      </c>
      <c r="K55" s="87">
        <v>1</v>
      </c>
      <c r="L55" s="87">
        <v>2</v>
      </c>
      <c r="M55" s="87"/>
      <c r="N55" s="87"/>
      <c r="O55" s="83"/>
      <c r="P55" s="92">
        <v>72</v>
      </c>
      <c r="Q55" s="92">
        <f t="shared" si="4"/>
        <v>70</v>
      </c>
      <c r="R55" s="92">
        <f t="shared" si="17"/>
        <v>0</v>
      </c>
      <c r="S55" s="92">
        <f t="shared" si="5"/>
        <v>0</v>
      </c>
      <c r="T55" s="92">
        <f t="shared" si="18"/>
        <v>70</v>
      </c>
      <c r="U55" s="92">
        <f t="shared" si="6"/>
        <v>2</v>
      </c>
      <c r="V55" s="71" t="str">
        <f t="shared" si="7"/>
        <v>//2</v>
      </c>
      <c r="W55" s="28"/>
      <c r="X55" s="28"/>
      <c r="Y55" s="28">
        <v>2</v>
      </c>
      <c r="Z55" s="28"/>
      <c r="AA55" s="28"/>
      <c r="AB55" s="28">
        <v>2</v>
      </c>
      <c r="AC55" s="71" t="str">
        <f t="shared" si="2"/>
        <v>//2</v>
      </c>
      <c r="AD55" s="71">
        <f t="shared" si="8"/>
      </c>
      <c r="AE55" s="28"/>
      <c r="AF55" s="28"/>
      <c r="AG55" s="28"/>
      <c r="AH55" s="28"/>
      <c r="AI55" s="28"/>
      <c r="AJ55" s="28"/>
      <c r="AK55" s="71">
        <f t="shared" si="9"/>
      </c>
      <c r="AL55" s="71">
        <f t="shared" si="10"/>
      </c>
      <c r="AM55" s="28"/>
      <c r="AN55" s="28"/>
      <c r="AO55" s="28"/>
      <c r="AP55" s="28"/>
      <c r="AQ55" s="28"/>
      <c r="AR55" s="28"/>
      <c r="AS55" s="71">
        <f t="shared" si="11"/>
      </c>
      <c r="AT55" s="71">
        <f t="shared" si="12"/>
      </c>
      <c r="AU55" s="28"/>
      <c r="AV55" s="28"/>
      <c r="AW55" s="28"/>
      <c r="AX55" s="28"/>
      <c r="AY55" s="28"/>
      <c r="AZ55" s="28"/>
      <c r="BA55" s="71">
        <f t="shared" si="13"/>
      </c>
      <c r="BB55" s="71">
        <f t="shared" si="14"/>
      </c>
      <c r="BC55" s="28"/>
      <c r="BD55" s="28"/>
      <c r="BE55" s="28"/>
      <c r="BF55" s="28"/>
      <c r="BG55" s="28"/>
      <c r="BH55" s="28"/>
      <c r="BI55" s="71">
        <f t="shared" si="15"/>
      </c>
      <c r="BJ55" s="118" t="s">
        <v>260</v>
      </c>
    </row>
    <row r="56" spans="1:62" ht="15">
      <c r="A56" s="100" t="s">
        <v>151</v>
      </c>
      <c r="B56" s="100" t="s">
        <v>152</v>
      </c>
      <c r="C56" s="86" t="str">
        <f t="shared" si="16"/>
        <v>10   </v>
      </c>
      <c r="D56" s="85">
        <v>10</v>
      </c>
      <c r="E56" s="85"/>
      <c r="F56" s="85"/>
      <c r="G56" s="85"/>
      <c r="H56" s="85"/>
      <c r="I56" s="85"/>
      <c r="J56" s="86" t="str">
        <f t="shared" si="3"/>
        <v>6 6 7 8</v>
      </c>
      <c r="K56" s="85">
        <v>6</v>
      </c>
      <c r="L56" s="85">
        <v>6</v>
      </c>
      <c r="M56" s="85">
        <v>7</v>
      </c>
      <c r="N56" s="85">
        <v>8</v>
      </c>
      <c r="O56" s="86"/>
      <c r="P56" s="114">
        <v>500</v>
      </c>
      <c r="Q56" s="93">
        <f t="shared" si="4"/>
        <v>258</v>
      </c>
      <c r="R56" s="93">
        <f t="shared" si="17"/>
        <v>138</v>
      </c>
      <c r="S56" s="93">
        <f t="shared" si="5"/>
        <v>0</v>
      </c>
      <c r="T56" s="93">
        <f t="shared" si="18"/>
        <v>120</v>
      </c>
      <c r="U56" s="94">
        <f t="shared" si="6"/>
        <v>242</v>
      </c>
      <c r="V56" s="84">
        <f t="shared" si="7"/>
      </c>
      <c r="W56" s="86"/>
      <c r="X56" s="86"/>
      <c r="Y56" s="86"/>
      <c r="Z56" s="86"/>
      <c r="AA56" s="86"/>
      <c r="AB56" s="86"/>
      <c r="AC56" s="84">
        <f t="shared" si="2"/>
      </c>
      <c r="AD56" s="84">
        <f t="shared" si="8"/>
      </c>
      <c r="AE56" s="86"/>
      <c r="AF56" s="86"/>
      <c r="AG56" s="86"/>
      <c r="AH56" s="86"/>
      <c r="AI56" s="86"/>
      <c r="AJ56" s="86"/>
      <c r="AK56" s="84">
        <f t="shared" si="9"/>
      </c>
      <c r="AL56" s="84">
        <f t="shared" si="10"/>
      </c>
      <c r="AM56" s="86"/>
      <c r="AN56" s="86"/>
      <c r="AO56" s="86"/>
      <c r="AP56" s="86">
        <v>2</v>
      </c>
      <c r="AQ56" s="86"/>
      <c r="AR56" s="86">
        <v>4</v>
      </c>
      <c r="AS56" s="84" t="str">
        <f t="shared" si="11"/>
        <v>2//4</v>
      </c>
      <c r="AT56" s="84" t="str">
        <f t="shared" si="12"/>
        <v>2//2</v>
      </c>
      <c r="AU56" s="86">
        <v>2</v>
      </c>
      <c r="AV56" s="86"/>
      <c r="AW56" s="86">
        <v>2</v>
      </c>
      <c r="AX56" s="86">
        <v>2</v>
      </c>
      <c r="AY56" s="86"/>
      <c r="AZ56" s="86"/>
      <c r="BA56" s="84" t="str">
        <f t="shared" si="13"/>
        <v>2//</v>
      </c>
      <c r="BB56" s="84">
        <f t="shared" si="14"/>
      </c>
      <c r="BC56" s="86"/>
      <c r="BD56" s="86"/>
      <c r="BE56" s="86"/>
      <c r="BF56" s="86">
        <v>4</v>
      </c>
      <c r="BG56" s="86"/>
      <c r="BH56" s="86">
        <v>2</v>
      </c>
      <c r="BI56" s="84" t="str">
        <f t="shared" si="15"/>
        <v>4//2</v>
      </c>
      <c r="BJ56" s="118"/>
    </row>
    <row r="57" spans="1:62" ht="26.25" customHeight="1">
      <c r="A57" s="100" t="s">
        <v>81</v>
      </c>
      <c r="B57" s="100" t="s">
        <v>198</v>
      </c>
      <c r="C57" s="84" t="str">
        <f t="shared" si="16"/>
        <v>   </v>
      </c>
      <c r="D57" s="87"/>
      <c r="E57" s="87"/>
      <c r="F57" s="87"/>
      <c r="G57" s="87"/>
      <c r="H57" s="87"/>
      <c r="I57" s="87"/>
      <c r="J57" s="84" t="str">
        <f t="shared" si="3"/>
        <v>   </v>
      </c>
      <c r="K57" s="87"/>
      <c r="L57" s="87"/>
      <c r="M57" s="87"/>
      <c r="N57" s="87"/>
      <c r="O57" s="83"/>
      <c r="P57" s="93">
        <f aca="true" t="shared" si="28" ref="P57:U57">P58+P59</f>
        <v>200</v>
      </c>
      <c r="Q57" s="93">
        <f t="shared" si="28"/>
        <v>84</v>
      </c>
      <c r="R57" s="93">
        <f t="shared" si="28"/>
        <v>84</v>
      </c>
      <c r="S57" s="93">
        <f t="shared" si="28"/>
        <v>0</v>
      </c>
      <c r="T57" s="93">
        <f t="shared" si="28"/>
        <v>0</v>
      </c>
      <c r="U57" s="93">
        <f t="shared" si="28"/>
        <v>116</v>
      </c>
      <c r="V57" s="71">
        <f t="shared" si="7"/>
      </c>
      <c r="W57" s="28"/>
      <c r="X57" s="28"/>
      <c r="Y57" s="28"/>
      <c r="Z57" s="28"/>
      <c r="AA57" s="28"/>
      <c r="AB57" s="28"/>
      <c r="AC57" s="71">
        <f t="shared" si="2"/>
      </c>
      <c r="AD57" s="71">
        <f t="shared" si="8"/>
      </c>
      <c r="AE57" s="28"/>
      <c r="AF57" s="28"/>
      <c r="AG57" s="28"/>
      <c r="AH57" s="28"/>
      <c r="AI57" s="28"/>
      <c r="AJ57" s="28"/>
      <c r="AK57" s="71">
        <f t="shared" si="9"/>
      </c>
      <c r="AL57" s="71">
        <f t="shared" si="10"/>
      </c>
      <c r="AM57" s="28"/>
      <c r="AN57" s="28"/>
      <c r="AO57" s="28"/>
      <c r="AP57" s="28"/>
      <c r="AQ57" s="28"/>
      <c r="AR57" s="28"/>
      <c r="AS57" s="71">
        <f t="shared" si="11"/>
      </c>
      <c r="AT57" s="71">
        <f t="shared" si="12"/>
      </c>
      <c r="AU57" s="28"/>
      <c r="AV57" s="28"/>
      <c r="AW57" s="28"/>
      <c r="AX57" s="28"/>
      <c r="AY57" s="28"/>
      <c r="AZ57" s="28"/>
      <c r="BA57" s="71">
        <f t="shared" si="13"/>
      </c>
      <c r="BB57" s="71">
        <f t="shared" si="14"/>
      </c>
      <c r="BC57" s="28"/>
      <c r="BD57" s="28"/>
      <c r="BE57" s="28"/>
      <c r="BF57" s="28"/>
      <c r="BG57" s="28"/>
      <c r="BH57" s="28"/>
      <c r="BI57" s="71">
        <f>IF(SUM(BF57:BH57)&gt;0,BF57&amp;"/"&amp;BG57&amp;"/"&amp;BH57,"")</f>
      </c>
      <c r="BJ57" s="118" t="s">
        <v>260</v>
      </c>
    </row>
    <row r="58" spans="1:62" ht="15">
      <c r="A58" s="99" t="s">
        <v>87</v>
      </c>
      <c r="B58" s="99" t="s">
        <v>159</v>
      </c>
      <c r="C58" s="84" t="str">
        <f>D58&amp;" "&amp;E58&amp;" "&amp;H58&amp;" "&amp;I58</f>
        <v>   </v>
      </c>
      <c r="D58" s="87"/>
      <c r="E58" s="87"/>
      <c r="F58" s="87"/>
      <c r="G58" s="87"/>
      <c r="H58" s="87"/>
      <c r="I58" s="87"/>
      <c r="J58" s="84" t="str">
        <f>K58&amp;" "&amp;L58&amp;" "&amp;M58&amp;" "&amp;N58</f>
        <v>9   </v>
      </c>
      <c r="K58" s="87">
        <v>9</v>
      </c>
      <c r="L58" s="87"/>
      <c r="M58" s="87"/>
      <c r="N58" s="87"/>
      <c r="O58" s="83"/>
      <c r="P58" s="92">
        <v>100</v>
      </c>
      <c r="Q58" s="92">
        <f t="shared" si="4"/>
        <v>42</v>
      </c>
      <c r="R58" s="92">
        <f t="shared" si="17"/>
        <v>42</v>
      </c>
      <c r="S58" s="92">
        <f t="shared" si="5"/>
        <v>0</v>
      </c>
      <c r="T58" s="92">
        <f t="shared" si="18"/>
        <v>0</v>
      </c>
      <c r="U58" s="92">
        <f>P58-Q58</f>
        <v>58</v>
      </c>
      <c r="V58" s="71">
        <f>IF(SUM(W58:Y58)&gt;0,W58&amp;"/"&amp;X58&amp;"/"&amp;Y58,"")</f>
      </c>
      <c r="W58" s="28"/>
      <c r="X58" s="28"/>
      <c r="Y58" s="28"/>
      <c r="Z58" s="28"/>
      <c r="AA58" s="28"/>
      <c r="AB58" s="28"/>
      <c r="AC58" s="71">
        <f>IF(SUM(Z58:AB58)&gt;0,Z58&amp;"/"&amp;AA58&amp;"/"&amp;AB58,"")</f>
      </c>
      <c r="AD58" s="71">
        <f>IF(SUM(AE58:AG58)&gt;0,AE58&amp;"/"&amp;AF58&amp;"/"&amp;AG58,"")</f>
      </c>
      <c r="AE58" s="28"/>
      <c r="AF58" s="28"/>
      <c r="AG58" s="28"/>
      <c r="AH58" s="28"/>
      <c r="AI58" s="28"/>
      <c r="AJ58" s="28"/>
      <c r="AK58" s="71">
        <f>IF(SUM(AH58:AJ58)&gt;0,AH58&amp;"/"&amp;AI58&amp;"/"&amp;AJ58,"")</f>
      </c>
      <c r="AL58" s="71">
        <f>IF(SUM(AM58:AO58)&gt;0,AM58&amp;"/"&amp;AN58&amp;"/"&amp;AO58,"")</f>
      </c>
      <c r="AM58" s="28"/>
      <c r="AN58" s="28"/>
      <c r="AO58" s="28"/>
      <c r="AP58" s="28"/>
      <c r="AQ58" s="28"/>
      <c r="AR58" s="28"/>
      <c r="AS58" s="71">
        <f>IF(SUM(AP58:AR58)&gt;0,AP58&amp;"/"&amp;AQ58&amp;"/"&amp;AR58,"")</f>
      </c>
      <c r="AT58" s="71">
        <f>IF(SUM(AU58:AW58)&gt;0,AU58&amp;"/"&amp;AV58&amp;"/"&amp;AW58,"")</f>
      </c>
      <c r="AU58" s="28"/>
      <c r="AV58" s="28"/>
      <c r="AW58" s="28"/>
      <c r="AX58" s="28"/>
      <c r="AY58" s="28"/>
      <c r="AZ58" s="28"/>
      <c r="BA58" s="71">
        <f>IF(SUM(AX58:AZ58)&gt;0,AX58&amp;"/"&amp;AY58&amp;"/"&amp;AZ58,"")</f>
      </c>
      <c r="BB58" s="71" t="str">
        <f t="shared" si="14"/>
        <v>6//</v>
      </c>
      <c r="BC58" s="28">
        <v>6</v>
      </c>
      <c r="BD58" s="28"/>
      <c r="BE58" s="28"/>
      <c r="BF58" s="28"/>
      <c r="BG58" s="28"/>
      <c r="BH58" s="28"/>
      <c r="BI58" s="71">
        <f>IF(SUM(BF58:BH58)&gt;0,BF58&amp;"/"&amp;BG58&amp;"/"&amp;BH58,"")</f>
      </c>
      <c r="BJ58" s="118" t="s">
        <v>260</v>
      </c>
    </row>
    <row r="59" spans="1:62" ht="15">
      <c r="A59" s="99" t="s">
        <v>94</v>
      </c>
      <c r="B59" s="99" t="s">
        <v>158</v>
      </c>
      <c r="C59" s="84" t="str">
        <f>D59&amp;" "&amp;E59&amp;" "&amp;H59&amp;" "&amp;I59</f>
        <v>   </v>
      </c>
      <c r="D59" s="87"/>
      <c r="E59" s="87"/>
      <c r="F59" s="87"/>
      <c r="G59" s="87"/>
      <c r="H59" s="87"/>
      <c r="I59" s="87"/>
      <c r="J59" s="84" t="str">
        <f>K59&amp;" "&amp;L59&amp;" "&amp;M59&amp;" "&amp;N59</f>
        <v>9   </v>
      </c>
      <c r="K59" s="87">
        <v>9</v>
      </c>
      <c r="L59" s="87"/>
      <c r="M59" s="87"/>
      <c r="N59" s="87"/>
      <c r="O59" s="83"/>
      <c r="P59" s="92">
        <v>100</v>
      </c>
      <c r="Q59" s="92">
        <f t="shared" si="4"/>
        <v>42</v>
      </c>
      <c r="R59" s="92">
        <f t="shared" si="17"/>
        <v>42</v>
      </c>
      <c r="S59" s="92">
        <f t="shared" si="5"/>
        <v>0</v>
      </c>
      <c r="T59" s="92">
        <f t="shared" si="18"/>
        <v>0</v>
      </c>
      <c r="U59" s="92">
        <f>P59-Q59</f>
        <v>58</v>
      </c>
      <c r="V59" s="71">
        <f>IF(SUM(W59:Y59)&gt;0,W59&amp;"/"&amp;X59&amp;"/"&amp;Y59,"")</f>
      </c>
      <c r="W59" s="28"/>
      <c r="X59" s="28"/>
      <c r="Y59" s="28"/>
      <c r="Z59" s="28"/>
      <c r="AA59" s="28"/>
      <c r="AB59" s="28"/>
      <c r="AC59" s="71">
        <f>IF(SUM(Z59:AB59)&gt;0,Z59&amp;"/"&amp;AA59&amp;"/"&amp;AB59,"")</f>
      </c>
      <c r="AD59" s="71">
        <f>IF(SUM(AE59:AG59)&gt;0,AE59&amp;"/"&amp;AF59&amp;"/"&amp;AG59,"")</f>
      </c>
      <c r="AE59" s="28"/>
      <c r="AF59" s="28"/>
      <c r="AG59" s="28"/>
      <c r="AH59" s="28"/>
      <c r="AI59" s="28"/>
      <c r="AJ59" s="28"/>
      <c r="AK59" s="71">
        <f>IF(SUM(AH59:AJ59)&gt;0,AH59&amp;"/"&amp;AI59&amp;"/"&amp;AJ59,"")</f>
      </c>
      <c r="AL59" s="71">
        <f>IF(SUM(AM59:AO59)&gt;0,AM59&amp;"/"&amp;AN59&amp;"/"&amp;AO59,"")</f>
      </c>
      <c r="AM59" s="28"/>
      <c r="AN59" s="28"/>
      <c r="AO59" s="28"/>
      <c r="AP59" s="28"/>
      <c r="AQ59" s="28"/>
      <c r="AR59" s="28"/>
      <c r="AS59" s="71">
        <f>IF(SUM(AP59:AR59)&gt;0,AP59&amp;"/"&amp;AQ59&amp;"/"&amp;AR59,"")</f>
      </c>
      <c r="AT59" s="71">
        <f>IF(SUM(AU59:AW59)&gt;0,AU59&amp;"/"&amp;AV59&amp;"/"&amp;AW59,"")</f>
      </c>
      <c r="AU59" s="28"/>
      <c r="AV59" s="28"/>
      <c r="AW59" s="28"/>
      <c r="AX59" s="28"/>
      <c r="AY59" s="28"/>
      <c r="AZ59" s="28"/>
      <c r="BA59" s="71">
        <f>IF(SUM(AX59:AZ59)&gt;0,AX59&amp;"/"&amp;AY59&amp;"/"&amp;AZ59,"")</f>
      </c>
      <c r="BB59" s="71" t="str">
        <f>IF(SUM(BC59:BE59)&gt;0,BC59&amp;"/"&amp;BD59&amp;"/"&amp;BE59,"")</f>
        <v>6//</v>
      </c>
      <c r="BC59" s="28">
        <v>6</v>
      </c>
      <c r="BD59" s="28"/>
      <c r="BE59" s="28"/>
      <c r="BF59" s="28"/>
      <c r="BG59" s="28"/>
      <c r="BH59" s="28"/>
      <c r="BI59" s="71">
        <f>IF(SUM(BF59:BH59)&gt;0,BF59&amp;"/"&amp;BG59&amp;"/"&amp;BH59,"")</f>
      </c>
      <c r="BJ59" s="118" t="s">
        <v>260</v>
      </c>
    </row>
    <row r="60" spans="1:62" ht="15">
      <c r="A60" s="100" t="s">
        <v>82</v>
      </c>
      <c r="B60" s="98" t="s">
        <v>186</v>
      </c>
      <c r="C60" s="84" t="str">
        <f t="shared" si="16"/>
        <v>   </v>
      </c>
      <c r="D60" s="87"/>
      <c r="E60" s="87"/>
      <c r="F60" s="87"/>
      <c r="G60" s="87"/>
      <c r="H60" s="87"/>
      <c r="I60" s="87"/>
      <c r="J60" s="84" t="str">
        <f t="shared" si="3"/>
        <v>3 5 10 </v>
      </c>
      <c r="K60" s="87">
        <v>3</v>
      </c>
      <c r="L60" s="87">
        <v>5</v>
      </c>
      <c r="M60" s="87">
        <v>10</v>
      </c>
      <c r="N60" s="87"/>
      <c r="O60" s="83"/>
      <c r="P60" s="93">
        <v>200</v>
      </c>
      <c r="Q60" s="93">
        <f t="shared" si="4"/>
        <v>104</v>
      </c>
      <c r="R60" s="93">
        <f t="shared" si="17"/>
        <v>0</v>
      </c>
      <c r="S60" s="93">
        <f t="shared" si="5"/>
        <v>0</v>
      </c>
      <c r="T60" s="93">
        <f t="shared" si="18"/>
        <v>104</v>
      </c>
      <c r="U60" s="93">
        <f t="shared" si="6"/>
        <v>96</v>
      </c>
      <c r="V60" s="71">
        <f t="shared" si="7"/>
      </c>
      <c r="W60" s="28"/>
      <c r="X60" s="28"/>
      <c r="Y60" s="28"/>
      <c r="Z60" s="28"/>
      <c r="AA60" s="28"/>
      <c r="AB60" s="28"/>
      <c r="AC60" s="71">
        <f t="shared" si="2"/>
      </c>
      <c r="AD60" s="71" t="str">
        <f t="shared" si="8"/>
        <v>//2</v>
      </c>
      <c r="AE60" s="28"/>
      <c r="AF60" s="28"/>
      <c r="AG60" s="28">
        <v>2</v>
      </c>
      <c r="AH60" s="28"/>
      <c r="AI60" s="28"/>
      <c r="AJ60" s="28"/>
      <c r="AK60" s="71">
        <f t="shared" si="9"/>
      </c>
      <c r="AL60" s="71" t="str">
        <f t="shared" si="10"/>
        <v>//2</v>
      </c>
      <c r="AM60" s="28"/>
      <c r="AN60" s="28"/>
      <c r="AO60" s="28">
        <v>2</v>
      </c>
      <c r="AP60" s="28"/>
      <c r="AQ60" s="28"/>
      <c r="AR60" s="28"/>
      <c r="AS60" s="71">
        <f t="shared" si="11"/>
      </c>
      <c r="AT60" s="71">
        <f t="shared" si="12"/>
      </c>
      <c r="AU60" s="28"/>
      <c r="AV60" s="28"/>
      <c r="AW60" s="28"/>
      <c r="AX60" s="28"/>
      <c r="AY60" s="28"/>
      <c r="AZ60" s="28"/>
      <c r="BA60" s="71">
        <f t="shared" si="13"/>
      </c>
      <c r="BB60" s="71">
        <f t="shared" si="14"/>
      </c>
      <c r="BC60" s="28"/>
      <c r="BD60" s="28"/>
      <c r="BE60" s="28"/>
      <c r="BF60" s="28"/>
      <c r="BG60" s="28"/>
      <c r="BH60" s="28">
        <v>4</v>
      </c>
      <c r="BI60" s="71" t="str">
        <f t="shared" si="15"/>
        <v>//4</v>
      </c>
      <c r="BJ60" s="118" t="s">
        <v>260</v>
      </c>
    </row>
    <row r="61" spans="1:62" ht="26.25" customHeight="1">
      <c r="A61" s="116" t="s">
        <v>83</v>
      </c>
      <c r="B61" s="115" t="s">
        <v>185</v>
      </c>
      <c r="C61" s="81" t="str">
        <f t="shared" si="16"/>
        <v>   </v>
      </c>
      <c r="D61" s="88"/>
      <c r="E61" s="88"/>
      <c r="F61" s="88"/>
      <c r="G61" s="88"/>
      <c r="H61" s="88"/>
      <c r="I61" s="88"/>
      <c r="J61" s="81" t="str">
        <f t="shared" si="3"/>
        <v>7-10.   </v>
      </c>
      <c r="K61" s="88" t="s">
        <v>240</v>
      </c>
      <c r="L61" s="88"/>
      <c r="M61" s="88"/>
      <c r="N61" s="88"/>
      <c r="O61" s="81"/>
      <c r="P61" s="89">
        <v>450</v>
      </c>
      <c r="Q61" s="107">
        <f t="shared" si="4"/>
        <v>234</v>
      </c>
      <c r="R61" s="107">
        <f t="shared" si="17"/>
        <v>132</v>
      </c>
      <c r="S61" s="107">
        <f t="shared" si="5"/>
        <v>0</v>
      </c>
      <c r="T61" s="107">
        <f t="shared" si="18"/>
        <v>102</v>
      </c>
      <c r="U61" s="90">
        <f t="shared" si="6"/>
        <v>216</v>
      </c>
      <c r="V61" s="80">
        <f t="shared" si="7"/>
      </c>
      <c r="W61" s="81"/>
      <c r="X61" s="81"/>
      <c r="Y61" s="81"/>
      <c r="Z61" s="81"/>
      <c r="AA61" s="81"/>
      <c r="AB61" s="81"/>
      <c r="AC61" s="80">
        <f t="shared" si="2"/>
      </c>
      <c r="AD61" s="80">
        <f t="shared" si="8"/>
      </c>
      <c r="AE61" s="81"/>
      <c r="AF61" s="81"/>
      <c r="AG61" s="81"/>
      <c r="AH61" s="81"/>
      <c r="AI61" s="81"/>
      <c r="AJ61" s="81"/>
      <c r="AK61" s="80">
        <f t="shared" si="9"/>
      </c>
      <c r="AL61" s="80">
        <f t="shared" si="10"/>
      </c>
      <c r="AM61" s="81"/>
      <c r="AN61" s="81"/>
      <c r="AO61" s="81"/>
      <c r="AP61" s="81"/>
      <c r="AQ61" s="81"/>
      <c r="AR61" s="81"/>
      <c r="AS61" s="80">
        <f t="shared" si="11"/>
      </c>
      <c r="AT61" s="80" t="str">
        <f t="shared" si="12"/>
        <v>2//2</v>
      </c>
      <c r="AU61" s="81">
        <v>2</v>
      </c>
      <c r="AV61" s="81"/>
      <c r="AW61" s="81">
        <v>2</v>
      </c>
      <c r="AX61" s="81">
        <v>2</v>
      </c>
      <c r="AY61" s="81"/>
      <c r="AZ61" s="81">
        <v>2</v>
      </c>
      <c r="BA61" s="80" t="str">
        <f t="shared" si="13"/>
        <v>2//2</v>
      </c>
      <c r="BB61" s="80" t="str">
        <f t="shared" si="14"/>
        <v>4//2</v>
      </c>
      <c r="BC61" s="81">
        <v>4</v>
      </c>
      <c r="BD61" s="81"/>
      <c r="BE61" s="81">
        <v>2</v>
      </c>
      <c r="BF61" s="81">
        <v>4</v>
      </c>
      <c r="BG61" s="81"/>
      <c r="BH61" s="81">
        <v>2</v>
      </c>
      <c r="BI61" s="80" t="str">
        <f t="shared" si="15"/>
        <v>4//2</v>
      </c>
      <c r="BJ61" s="118"/>
    </row>
    <row r="62" spans="1:62" ht="15">
      <c r="A62" s="102"/>
      <c r="B62" s="99" t="s">
        <v>89</v>
      </c>
      <c r="C62" s="29"/>
      <c r="D62" s="70"/>
      <c r="E62" s="70"/>
      <c r="F62" s="70"/>
      <c r="G62" s="70"/>
      <c r="H62" s="70"/>
      <c r="I62" s="70"/>
      <c r="J62" s="29"/>
      <c r="K62" s="70"/>
      <c r="L62" s="70"/>
      <c r="M62" s="70"/>
      <c r="N62" s="70"/>
      <c r="O62" s="29"/>
      <c r="P62" s="94">
        <f aca="true" t="shared" si="29" ref="P62:U62">P8+P19+P26+P39+P61</f>
        <v>8884</v>
      </c>
      <c r="Q62" s="94">
        <f t="shared" si="29"/>
        <v>4584</v>
      </c>
      <c r="R62" s="94">
        <f t="shared" si="29"/>
        <v>2230</v>
      </c>
      <c r="S62" s="94">
        <f t="shared" si="29"/>
        <v>106</v>
      </c>
      <c r="T62" s="94">
        <f t="shared" si="29"/>
        <v>2248</v>
      </c>
      <c r="U62" s="94">
        <f t="shared" si="29"/>
        <v>4300</v>
      </c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118"/>
    </row>
    <row r="63" spans="1:62" ht="15">
      <c r="A63" s="102"/>
      <c r="B63" s="103" t="s">
        <v>46</v>
      </c>
      <c r="C63" s="45" t="s">
        <v>191</v>
      </c>
      <c r="D63" s="71"/>
      <c r="E63" s="71"/>
      <c r="F63" s="71"/>
      <c r="G63" s="71"/>
      <c r="H63" s="71"/>
      <c r="I63" s="71"/>
      <c r="J63" s="45"/>
      <c r="K63" s="70"/>
      <c r="L63" s="70"/>
      <c r="M63" s="70"/>
      <c r="N63" s="70"/>
      <c r="O63" s="29"/>
      <c r="P63" s="45"/>
      <c r="Q63" s="45"/>
      <c r="R63" s="45"/>
      <c r="S63" s="45"/>
      <c r="T63" s="45"/>
      <c r="U63" s="45"/>
      <c r="V63" s="73">
        <f>SUM(W63:Y63)</f>
        <v>25</v>
      </c>
      <c r="W63" s="73">
        <f aca="true" t="shared" si="30" ref="W63:AB63">SUM(W10:W60)-W11</f>
        <v>12</v>
      </c>
      <c r="X63" s="73">
        <f t="shared" si="30"/>
        <v>0</v>
      </c>
      <c r="Y63" s="73">
        <f t="shared" si="30"/>
        <v>13</v>
      </c>
      <c r="Z63" s="73">
        <f t="shared" si="30"/>
        <v>10</v>
      </c>
      <c r="AA63" s="73">
        <f t="shared" si="30"/>
        <v>0</v>
      </c>
      <c r="AB63" s="73">
        <f t="shared" si="30"/>
        <v>15</v>
      </c>
      <c r="AC63" s="73">
        <f>SUM(Z63:AB63)</f>
        <v>25</v>
      </c>
      <c r="AD63" s="73">
        <f>SUM(AE63:AG63)</f>
        <v>25</v>
      </c>
      <c r="AE63" s="73">
        <f aca="true" t="shared" si="31" ref="AE63:AJ63">SUM(AE10:AE60)-AE11</f>
        <v>11</v>
      </c>
      <c r="AF63" s="73">
        <f t="shared" si="31"/>
        <v>2</v>
      </c>
      <c r="AG63" s="73">
        <f t="shared" si="31"/>
        <v>12</v>
      </c>
      <c r="AH63" s="73">
        <f t="shared" si="31"/>
        <v>16</v>
      </c>
      <c r="AI63" s="73">
        <f t="shared" si="31"/>
        <v>2</v>
      </c>
      <c r="AJ63" s="73">
        <f t="shared" si="31"/>
        <v>11</v>
      </c>
      <c r="AK63" s="73">
        <f>SUM(AH63:AJ63)</f>
        <v>29</v>
      </c>
      <c r="AL63" s="73">
        <f>SUM(AM63:AO63)</f>
        <v>29</v>
      </c>
      <c r="AM63" s="73">
        <f aca="true" t="shared" si="32" ref="AM63:AR63">SUM(AM10:AM60)-AM11</f>
        <v>14</v>
      </c>
      <c r="AN63" s="73">
        <f t="shared" si="32"/>
        <v>0</v>
      </c>
      <c r="AO63" s="73">
        <f t="shared" si="32"/>
        <v>15</v>
      </c>
      <c r="AP63" s="73">
        <f t="shared" si="32"/>
        <v>14</v>
      </c>
      <c r="AQ63" s="73">
        <f t="shared" si="32"/>
        <v>0</v>
      </c>
      <c r="AR63" s="73">
        <f t="shared" si="32"/>
        <v>12</v>
      </c>
      <c r="AS63" s="73">
        <f>SUM(AP63:AR63)</f>
        <v>26</v>
      </c>
      <c r="AT63" s="73">
        <f>SUM(AU63:AW63)</f>
        <v>26</v>
      </c>
      <c r="AU63" s="73">
        <f aca="true" t="shared" si="33" ref="AU63:AZ63">SUM(AU10:AU60)-AU11</f>
        <v>16</v>
      </c>
      <c r="AV63" s="73">
        <f t="shared" si="33"/>
        <v>0</v>
      </c>
      <c r="AW63" s="73">
        <f t="shared" si="33"/>
        <v>10</v>
      </c>
      <c r="AX63" s="73">
        <f t="shared" si="33"/>
        <v>16</v>
      </c>
      <c r="AY63" s="73">
        <f t="shared" si="33"/>
        <v>2</v>
      </c>
      <c r="AZ63" s="73">
        <f t="shared" si="33"/>
        <v>8</v>
      </c>
      <c r="BA63" s="73">
        <f>SUM(AX63:AZ63)</f>
        <v>26</v>
      </c>
      <c r="BB63" s="73">
        <f>SUM(BC63:BE63)</f>
        <v>16</v>
      </c>
      <c r="BC63" s="73">
        <f aca="true" t="shared" si="34" ref="BC63:BH63">SUM(BC10:BC60)-BC11</f>
        <v>16</v>
      </c>
      <c r="BD63" s="73">
        <f t="shared" si="34"/>
        <v>0</v>
      </c>
      <c r="BE63" s="73">
        <f t="shared" si="34"/>
        <v>0</v>
      </c>
      <c r="BF63" s="73">
        <f t="shared" si="34"/>
        <v>8</v>
      </c>
      <c r="BG63" s="73">
        <f t="shared" si="34"/>
        <v>0</v>
      </c>
      <c r="BH63" s="73">
        <f t="shared" si="34"/>
        <v>6</v>
      </c>
      <c r="BI63" s="73">
        <f>SUM(BF63:BH63)</f>
        <v>14</v>
      </c>
      <c r="BJ63" s="118"/>
    </row>
    <row r="64" spans="1:62" ht="15">
      <c r="A64" s="102"/>
      <c r="B64" s="74">
        <f>(Q62-408-Q61)/156</f>
        <v>25.26923076923077</v>
      </c>
      <c r="C64" s="75" t="s">
        <v>248</v>
      </c>
      <c r="D64" s="75"/>
      <c r="E64" s="75"/>
      <c r="F64" s="75"/>
      <c r="G64" s="75"/>
      <c r="H64" s="75"/>
      <c r="I64" s="75"/>
      <c r="J64" s="75"/>
      <c r="K64" s="70"/>
      <c r="L64" s="70"/>
      <c r="M64" s="70"/>
      <c r="N64" s="70"/>
      <c r="O64" s="29"/>
      <c r="P64" s="45"/>
      <c r="Q64" s="45"/>
      <c r="R64" s="45"/>
      <c r="S64" s="45"/>
      <c r="T64" s="45"/>
      <c r="U64" s="45"/>
      <c r="V64" s="45">
        <f>SUM(W10:Y61)*V6</f>
        <v>522</v>
      </c>
      <c r="W64" s="45"/>
      <c r="X64" s="45"/>
      <c r="Y64" s="45"/>
      <c r="Z64" s="45"/>
      <c r="AA64" s="45"/>
      <c r="AB64" s="45"/>
      <c r="AC64" s="45">
        <f>SUM(Z10:AB61)*AC6</f>
        <v>493</v>
      </c>
      <c r="AD64" s="45">
        <f>SUM(AE10:AG61)*AD6</f>
        <v>522</v>
      </c>
      <c r="AE64" s="45"/>
      <c r="AF64" s="45"/>
      <c r="AG64" s="45"/>
      <c r="AH64" s="45"/>
      <c r="AI64" s="45"/>
      <c r="AJ64" s="45"/>
      <c r="AK64" s="45">
        <f>SUM(AH10:AJ61)*AK6</f>
        <v>561</v>
      </c>
      <c r="AL64" s="45">
        <f>SUM(AM10:AO61)*AL6</f>
        <v>558</v>
      </c>
      <c r="AM64" s="45"/>
      <c r="AN64" s="45"/>
      <c r="AO64" s="45"/>
      <c r="AP64" s="45"/>
      <c r="AQ64" s="45"/>
      <c r="AR64" s="45"/>
      <c r="AS64" s="45">
        <f>SUM(AP10:AR61)*AS6</f>
        <v>476</v>
      </c>
      <c r="AT64" s="45">
        <f>SUM(AU10:AW61)*AT6</f>
        <v>576</v>
      </c>
      <c r="AU64" s="45"/>
      <c r="AV64" s="45"/>
      <c r="AW64" s="45"/>
      <c r="AX64" s="45"/>
      <c r="AY64" s="45"/>
      <c r="AZ64" s="45"/>
      <c r="BA64" s="45">
        <f>SUM(AX10:AZ61)*BA6</f>
        <v>576</v>
      </c>
      <c r="BB64" s="45">
        <f>SUM(BC10:BE61)*BB6</f>
        <v>154</v>
      </c>
      <c r="BC64" s="45"/>
      <c r="BD64" s="45"/>
      <c r="BE64" s="45"/>
      <c r="BF64" s="45"/>
      <c r="BG64" s="45"/>
      <c r="BH64" s="45"/>
      <c r="BI64" s="45">
        <f>SUM(BF10:BH61)*BI6</f>
        <v>160</v>
      </c>
      <c r="BJ64" s="118"/>
    </row>
    <row r="65" spans="1:62" ht="15">
      <c r="A65" s="102"/>
      <c r="B65" s="99"/>
      <c r="C65" s="45" t="s">
        <v>249</v>
      </c>
      <c r="D65" s="71"/>
      <c r="E65" s="71"/>
      <c r="F65" s="71"/>
      <c r="G65" s="71"/>
      <c r="H65" s="71"/>
      <c r="I65" s="71"/>
      <c r="J65" s="45"/>
      <c r="K65" s="70"/>
      <c r="L65" s="70"/>
      <c r="M65" s="70"/>
      <c r="N65" s="70"/>
      <c r="O65" s="29"/>
      <c r="P65" s="45">
        <f>SUM(V65:BI65)</f>
        <v>3</v>
      </c>
      <c r="Q65" s="45"/>
      <c r="R65" s="45"/>
      <c r="S65" s="45"/>
      <c r="T65" s="45"/>
      <c r="U65" s="45"/>
      <c r="V65" s="76">
        <f>COUNTIF($O$10:$O$60,V5)</f>
        <v>0</v>
      </c>
      <c r="W65" s="76">
        <f aca="true" t="shared" si="35" ref="W65:BI65">COUNTIF($O$10:$O$60,W5)</f>
        <v>0</v>
      </c>
      <c r="X65" s="76">
        <f t="shared" si="35"/>
        <v>0</v>
      </c>
      <c r="Y65" s="76">
        <f t="shared" si="35"/>
        <v>0</v>
      </c>
      <c r="Z65" s="76">
        <f t="shared" si="35"/>
        <v>0</v>
      </c>
      <c r="AA65" s="76">
        <f t="shared" si="35"/>
        <v>0</v>
      </c>
      <c r="AB65" s="76">
        <f t="shared" si="35"/>
        <v>0</v>
      </c>
      <c r="AC65" s="76">
        <f t="shared" si="35"/>
        <v>0</v>
      </c>
      <c r="AD65" s="76">
        <f t="shared" si="35"/>
        <v>0</v>
      </c>
      <c r="AE65" s="76">
        <f t="shared" si="35"/>
        <v>0</v>
      </c>
      <c r="AF65" s="76">
        <f t="shared" si="35"/>
        <v>0</v>
      </c>
      <c r="AG65" s="76">
        <f t="shared" si="35"/>
        <v>0</v>
      </c>
      <c r="AH65" s="76">
        <f t="shared" si="35"/>
        <v>0</v>
      </c>
      <c r="AI65" s="76">
        <f t="shared" si="35"/>
        <v>0</v>
      </c>
      <c r="AJ65" s="76">
        <f t="shared" si="35"/>
        <v>0</v>
      </c>
      <c r="AK65" s="76">
        <v>1</v>
      </c>
      <c r="AL65" s="76">
        <f t="shared" si="35"/>
        <v>0</v>
      </c>
      <c r="AM65" s="76">
        <f t="shared" si="35"/>
        <v>0</v>
      </c>
      <c r="AN65" s="76">
        <f t="shared" si="35"/>
        <v>0</v>
      </c>
      <c r="AO65" s="76">
        <f t="shared" si="35"/>
        <v>0</v>
      </c>
      <c r="AP65" s="76">
        <f t="shared" si="35"/>
        <v>0</v>
      </c>
      <c r="AQ65" s="76">
        <f t="shared" si="35"/>
        <v>0</v>
      </c>
      <c r="AR65" s="76">
        <f t="shared" si="35"/>
        <v>0</v>
      </c>
      <c r="AS65" s="76">
        <v>1</v>
      </c>
      <c r="AT65" s="76">
        <f t="shared" si="35"/>
        <v>0</v>
      </c>
      <c r="AU65" s="76">
        <f t="shared" si="35"/>
        <v>0</v>
      </c>
      <c r="AV65" s="76">
        <f t="shared" si="35"/>
        <v>0</v>
      </c>
      <c r="AW65" s="76">
        <f t="shared" si="35"/>
        <v>0</v>
      </c>
      <c r="AX65" s="76">
        <f t="shared" si="35"/>
        <v>0</v>
      </c>
      <c r="AY65" s="76">
        <f t="shared" si="35"/>
        <v>0</v>
      </c>
      <c r="AZ65" s="76">
        <f t="shared" si="35"/>
        <v>0</v>
      </c>
      <c r="BA65" s="76">
        <f t="shared" si="35"/>
        <v>1</v>
      </c>
      <c r="BB65" s="76">
        <f t="shared" si="35"/>
        <v>0</v>
      </c>
      <c r="BC65" s="76">
        <f t="shared" si="35"/>
        <v>0</v>
      </c>
      <c r="BD65" s="76">
        <f t="shared" si="35"/>
        <v>0</v>
      </c>
      <c r="BE65" s="76">
        <f t="shared" si="35"/>
        <v>0</v>
      </c>
      <c r="BF65" s="76">
        <f t="shared" si="35"/>
        <v>0</v>
      </c>
      <c r="BG65" s="76">
        <f t="shared" si="35"/>
        <v>0</v>
      </c>
      <c r="BH65" s="76">
        <f t="shared" si="35"/>
        <v>0</v>
      </c>
      <c r="BI65" s="76">
        <f t="shared" si="35"/>
        <v>0</v>
      </c>
      <c r="BJ65" s="118"/>
    </row>
    <row r="66" spans="1:62" ht="15">
      <c r="A66" s="104"/>
      <c r="B66" s="105"/>
      <c r="C66" s="45" t="s">
        <v>250</v>
      </c>
      <c r="D66" s="71"/>
      <c r="E66" s="71"/>
      <c r="F66" s="71"/>
      <c r="G66" s="71"/>
      <c r="H66" s="71"/>
      <c r="I66" s="71"/>
      <c r="J66" s="45"/>
      <c r="K66" s="70"/>
      <c r="L66" s="70"/>
      <c r="M66" s="70"/>
      <c r="N66" s="70"/>
      <c r="O66" s="29"/>
      <c r="P66" s="45">
        <f>SUM(V66:BI66)</f>
        <v>29</v>
      </c>
      <c r="Q66" s="45"/>
      <c r="R66" s="45"/>
      <c r="S66" s="45"/>
      <c r="T66" s="45"/>
      <c r="U66" s="45"/>
      <c r="V66" s="76">
        <f>COUNTIF($D$10:$I$60,V5)</f>
        <v>3</v>
      </c>
      <c r="W66" s="76">
        <f aca="true" t="shared" si="36" ref="W66:BI66">COUNTIF($D$10:$I$60,W5)</f>
        <v>0</v>
      </c>
      <c r="X66" s="76">
        <f t="shared" si="36"/>
        <v>0</v>
      </c>
      <c r="Y66" s="76">
        <f t="shared" si="36"/>
        <v>0</v>
      </c>
      <c r="Z66" s="76">
        <f t="shared" si="36"/>
        <v>0</v>
      </c>
      <c r="AA66" s="76">
        <f t="shared" si="36"/>
        <v>0</v>
      </c>
      <c r="AB66" s="76">
        <f t="shared" si="36"/>
        <v>0</v>
      </c>
      <c r="AC66" s="76">
        <f t="shared" si="36"/>
        <v>4</v>
      </c>
      <c r="AD66" s="76">
        <f t="shared" si="36"/>
        <v>4</v>
      </c>
      <c r="AE66" s="76">
        <f t="shared" si="36"/>
        <v>0</v>
      </c>
      <c r="AF66" s="76">
        <f t="shared" si="36"/>
        <v>0</v>
      </c>
      <c r="AG66" s="76">
        <f t="shared" si="36"/>
        <v>0</v>
      </c>
      <c r="AH66" s="76">
        <f t="shared" si="36"/>
        <v>0</v>
      </c>
      <c r="AI66" s="76">
        <f t="shared" si="36"/>
        <v>0</v>
      </c>
      <c r="AJ66" s="76">
        <f t="shared" si="36"/>
        <v>0</v>
      </c>
      <c r="AK66" s="76">
        <f t="shared" si="36"/>
        <v>3</v>
      </c>
      <c r="AL66" s="76">
        <f t="shared" si="36"/>
        <v>4</v>
      </c>
      <c r="AM66" s="76">
        <f t="shared" si="36"/>
        <v>0</v>
      </c>
      <c r="AN66" s="76">
        <f t="shared" si="36"/>
        <v>0</v>
      </c>
      <c r="AO66" s="76">
        <f t="shared" si="36"/>
        <v>0</v>
      </c>
      <c r="AP66" s="76">
        <f t="shared" si="36"/>
        <v>0</v>
      </c>
      <c r="AQ66" s="76">
        <f t="shared" si="36"/>
        <v>0</v>
      </c>
      <c r="AR66" s="76">
        <f t="shared" si="36"/>
        <v>0</v>
      </c>
      <c r="AS66" s="76">
        <f t="shared" si="36"/>
        <v>4</v>
      </c>
      <c r="AT66" s="76">
        <f t="shared" si="36"/>
        <v>3</v>
      </c>
      <c r="AU66" s="76">
        <f t="shared" si="36"/>
        <v>0</v>
      </c>
      <c r="AV66" s="76">
        <f t="shared" si="36"/>
        <v>0</v>
      </c>
      <c r="AW66" s="76">
        <f t="shared" si="36"/>
        <v>0</v>
      </c>
      <c r="AX66" s="76">
        <f t="shared" si="36"/>
        <v>0</v>
      </c>
      <c r="AY66" s="76">
        <f t="shared" si="36"/>
        <v>0</v>
      </c>
      <c r="AZ66" s="76">
        <f t="shared" si="36"/>
        <v>0</v>
      </c>
      <c r="BA66" s="76">
        <f t="shared" si="36"/>
        <v>3</v>
      </c>
      <c r="BB66" s="76">
        <f t="shared" si="36"/>
        <v>0</v>
      </c>
      <c r="BC66" s="76">
        <f t="shared" si="36"/>
        <v>0</v>
      </c>
      <c r="BD66" s="76">
        <f t="shared" si="36"/>
        <v>0</v>
      </c>
      <c r="BE66" s="76">
        <f t="shared" si="36"/>
        <v>0</v>
      </c>
      <c r="BF66" s="76">
        <f t="shared" si="36"/>
        <v>0</v>
      </c>
      <c r="BG66" s="76">
        <f t="shared" si="36"/>
        <v>0</v>
      </c>
      <c r="BH66" s="76">
        <f t="shared" si="36"/>
        <v>0</v>
      </c>
      <c r="BI66" s="76">
        <f t="shared" si="36"/>
        <v>1</v>
      </c>
      <c r="BJ66" s="118"/>
    </row>
    <row r="67" spans="1:62" ht="15">
      <c r="A67" s="104"/>
      <c r="B67" s="105"/>
      <c r="C67" s="45" t="s">
        <v>251</v>
      </c>
      <c r="D67" s="71"/>
      <c r="E67" s="71"/>
      <c r="F67" s="71"/>
      <c r="G67" s="71"/>
      <c r="H67" s="71"/>
      <c r="I67" s="71"/>
      <c r="J67" s="45"/>
      <c r="K67" s="70"/>
      <c r="L67" s="70"/>
      <c r="M67" s="70"/>
      <c r="N67" s="70"/>
      <c r="O67" s="29"/>
      <c r="P67" s="45">
        <f>SUM(V67:BI67)</f>
        <v>44</v>
      </c>
      <c r="Q67" s="45"/>
      <c r="R67" s="45"/>
      <c r="S67" s="45"/>
      <c r="T67" s="45"/>
      <c r="U67" s="45"/>
      <c r="V67" s="76">
        <f>COUNTIF($K$10:$N$60,V5)</f>
        <v>7</v>
      </c>
      <c r="W67" s="76">
        <f aca="true" t="shared" si="37" ref="W67:BI67">COUNTIF($K$10:$N$60,W5)</f>
        <v>0</v>
      </c>
      <c r="X67" s="76">
        <f t="shared" si="37"/>
        <v>0</v>
      </c>
      <c r="Y67" s="76">
        <f t="shared" si="37"/>
        <v>0</v>
      </c>
      <c r="Z67" s="76">
        <f t="shared" si="37"/>
        <v>0</v>
      </c>
      <c r="AA67" s="76">
        <f t="shared" si="37"/>
        <v>0</v>
      </c>
      <c r="AB67" s="76">
        <f t="shared" si="37"/>
        <v>0</v>
      </c>
      <c r="AC67" s="76">
        <f t="shared" si="37"/>
        <v>4</v>
      </c>
      <c r="AD67" s="76">
        <f t="shared" si="37"/>
        <v>3</v>
      </c>
      <c r="AE67" s="76">
        <f t="shared" si="37"/>
        <v>0</v>
      </c>
      <c r="AF67" s="76">
        <f t="shared" si="37"/>
        <v>0</v>
      </c>
      <c r="AG67" s="76">
        <f t="shared" si="37"/>
        <v>0</v>
      </c>
      <c r="AH67" s="76">
        <f t="shared" si="37"/>
        <v>0</v>
      </c>
      <c r="AI67" s="76">
        <f t="shared" si="37"/>
        <v>0</v>
      </c>
      <c r="AJ67" s="76">
        <f t="shared" si="37"/>
        <v>0</v>
      </c>
      <c r="AK67" s="76">
        <f t="shared" si="37"/>
        <v>5</v>
      </c>
      <c r="AL67" s="76">
        <f t="shared" si="37"/>
        <v>5</v>
      </c>
      <c r="AM67" s="76">
        <f t="shared" si="37"/>
        <v>0</v>
      </c>
      <c r="AN67" s="76">
        <f t="shared" si="37"/>
        <v>0</v>
      </c>
      <c r="AO67" s="76">
        <f t="shared" si="37"/>
        <v>0</v>
      </c>
      <c r="AP67" s="76">
        <f t="shared" si="37"/>
        <v>0</v>
      </c>
      <c r="AQ67" s="76">
        <f t="shared" si="37"/>
        <v>0</v>
      </c>
      <c r="AR67" s="76">
        <f t="shared" si="37"/>
        <v>0</v>
      </c>
      <c r="AS67" s="76">
        <f t="shared" si="37"/>
        <v>4</v>
      </c>
      <c r="AT67" s="76">
        <f t="shared" si="37"/>
        <v>5</v>
      </c>
      <c r="AU67" s="76">
        <f t="shared" si="37"/>
        <v>0</v>
      </c>
      <c r="AV67" s="76">
        <f t="shared" si="37"/>
        <v>0</v>
      </c>
      <c r="AW67" s="76">
        <f t="shared" si="37"/>
        <v>0</v>
      </c>
      <c r="AX67" s="76">
        <f t="shared" si="37"/>
        <v>0</v>
      </c>
      <c r="AY67" s="76">
        <f t="shared" si="37"/>
        <v>0</v>
      </c>
      <c r="AZ67" s="76">
        <f t="shared" si="37"/>
        <v>0</v>
      </c>
      <c r="BA67" s="76">
        <f t="shared" si="37"/>
        <v>6</v>
      </c>
      <c r="BB67" s="76">
        <f t="shared" si="37"/>
        <v>3</v>
      </c>
      <c r="BC67" s="76">
        <f t="shared" si="37"/>
        <v>0</v>
      </c>
      <c r="BD67" s="76">
        <f t="shared" si="37"/>
        <v>0</v>
      </c>
      <c r="BE67" s="76">
        <f t="shared" si="37"/>
        <v>0</v>
      </c>
      <c r="BF67" s="76">
        <f t="shared" si="37"/>
        <v>0</v>
      </c>
      <c r="BG67" s="76">
        <f t="shared" si="37"/>
        <v>0</v>
      </c>
      <c r="BH67" s="76">
        <f t="shared" si="37"/>
        <v>0</v>
      </c>
      <c r="BI67" s="76">
        <f t="shared" si="37"/>
        <v>2</v>
      </c>
      <c r="BJ67" s="118"/>
    </row>
    <row r="68" spans="1:62" ht="15.75">
      <c r="A68" s="43" t="s">
        <v>224</v>
      </c>
      <c r="B68" s="35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1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T68" s="19"/>
      <c r="BJ68" s="118"/>
    </row>
    <row r="69" spans="1:62" ht="15.75">
      <c r="A69" s="17"/>
      <c r="C69" s="15"/>
      <c r="D69" s="21"/>
      <c r="E69" s="21"/>
      <c r="F69" s="21"/>
      <c r="G69" s="21"/>
      <c r="H69" s="21"/>
      <c r="I69" s="21"/>
      <c r="J69" s="15"/>
      <c r="K69" s="21"/>
      <c r="L69" s="21"/>
      <c r="M69" s="21"/>
      <c r="N69" s="21"/>
      <c r="O69" s="15"/>
      <c r="P69" s="30"/>
      <c r="Q69" s="16"/>
      <c r="R69" s="15"/>
      <c r="S69" s="15"/>
      <c r="T69" s="15"/>
      <c r="U69" s="15"/>
      <c r="BJ69" s="118"/>
    </row>
    <row r="70" spans="1:62" ht="15">
      <c r="A70" s="13"/>
      <c r="B70" s="62"/>
      <c r="C70" s="159" t="s">
        <v>30</v>
      </c>
      <c r="D70" s="160"/>
      <c r="E70" s="160"/>
      <c r="F70" s="160"/>
      <c r="G70" s="160"/>
      <c r="H70" s="160"/>
      <c r="I70" s="160"/>
      <c r="J70" s="161"/>
      <c r="K70" s="63"/>
      <c r="L70" s="63"/>
      <c r="M70" s="63"/>
      <c r="N70" s="63"/>
      <c r="O70" s="63"/>
      <c r="P70" s="162" t="s">
        <v>194</v>
      </c>
      <c r="Q70" s="163"/>
      <c r="R70" s="163"/>
      <c r="S70" s="163"/>
      <c r="T70" s="163"/>
      <c r="U70" s="164"/>
      <c r="V70" s="165" t="s">
        <v>93</v>
      </c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18"/>
    </row>
    <row r="71" spans="1:62" ht="15">
      <c r="A71" s="13"/>
      <c r="B71" s="62"/>
      <c r="C71" s="159" t="s">
        <v>31</v>
      </c>
      <c r="D71" s="160"/>
      <c r="E71" s="160"/>
      <c r="F71" s="160"/>
      <c r="G71" s="160"/>
      <c r="H71" s="160"/>
      <c r="I71" s="160"/>
      <c r="J71" s="161"/>
      <c r="K71" s="63"/>
      <c r="L71" s="63"/>
      <c r="M71" s="63"/>
      <c r="N71" s="63"/>
      <c r="O71" s="63"/>
      <c r="P71" s="166" t="s">
        <v>21</v>
      </c>
      <c r="Q71" s="169" t="s">
        <v>32</v>
      </c>
      <c r="R71" s="170"/>
      <c r="S71" s="170"/>
      <c r="T71" s="171"/>
      <c r="U71" s="65"/>
      <c r="V71" s="159" t="s">
        <v>33</v>
      </c>
      <c r="W71" s="160"/>
      <c r="X71" s="160"/>
      <c r="Y71" s="160"/>
      <c r="Z71" s="160"/>
      <c r="AA71" s="160"/>
      <c r="AB71" s="160"/>
      <c r="AC71" s="161"/>
      <c r="AD71" s="159" t="s">
        <v>34</v>
      </c>
      <c r="AE71" s="160"/>
      <c r="AF71" s="160"/>
      <c r="AG71" s="160"/>
      <c r="AH71" s="160"/>
      <c r="AI71" s="160"/>
      <c r="AJ71" s="160"/>
      <c r="AK71" s="161"/>
      <c r="AL71" s="159" t="s">
        <v>35</v>
      </c>
      <c r="AM71" s="160"/>
      <c r="AN71" s="160"/>
      <c r="AO71" s="160"/>
      <c r="AP71" s="160"/>
      <c r="AQ71" s="160"/>
      <c r="AR71" s="160"/>
      <c r="AS71" s="161"/>
      <c r="AT71" s="159" t="s">
        <v>36</v>
      </c>
      <c r="AU71" s="160"/>
      <c r="AV71" s="160"/>
      <c r="AW71" s="160"/>
      <c r="AX71" s="160"/>
      <c r="AY71" s="160"/>
      <c r="AZ71" s="160"/>
      <c r="BA71" s="161"/>
      <c r="BB71" s="159" t="s">
        <v>37</v>
      </c>
      <c r="BC71" s="160"/>
      <c r="BD71" s="160"/>
      <c r="BE71" s="160"/>
      <c r="BF71" s="160"/>
      <c r="BG71" s="160"/>
      <c r="BH71" s="160"/>
      <c r="BI71" s="161"/>
      <c r="BJ71" s="118"/>
    </row>
    <row r="72" spans="1:62" ht="15">
      <c r="A72" s="63" t="s">
        <v>38</v>
      </c>
      <c r="B72" s="66" t="s">
        <v>39</v>
      </c>
      <c r="C72" s="13" t="s">
        <v>40</v>
      </c>
      <c r="D72" s="67"/>
      <c r="E72" s="67"/>
      <c r="F72" s="67"/>
      <c r="G72" s="67"/>
      <c r="H72" s="67"/>
      <c r="I72" s="67"/>
      <c r="J72" s="13" t="s">
        <v>41</v>
      </c>
      <c r="K72" s="67"/>
      <c r="L72" s="67"/>
      <c r="M72" s="67"/>
      <c r="N72" s="67"/>
      <c r="O72" s="13" t="s">
        <v>42</v>
      </c>
      <c r="P72" s="167"/>
      <c r="Q72" s="44" t="s">
        <v>21</v>
      </c>
      <c r="R72" s="29" t="s">
        <v>167</v>
      </c>
      <c r="S72" s="29" t="s">
        <v>43</v>
      </c>
      <c r="T72" s="29" t="s">
        <v>104</v>
      </c>
      <c r="U72" s="29" t="s">
        <v>168</v>
      </c>
      <c r="V72" s="63">
        <v>1</v>
      </c>
      <c r="W72" s="63" t="s">
        <v>119</v>
      </c>
      <c r="X72" s="63" t="s">
        <v>120</v>
      </c>
      <c r="Y72" s="63" t="s">
        <v>121</v>
      </c>
      <c r="Z72" s="63" t="s">
        <v>119</v>
      </c>
      <c r="AA72" s="63" t="s">
        <v>120</v>
      </c>
      <c r="AB72" s="63" t="s">
        <v>121</v>
      </c>
      <c r="AC72" s="63">
        <v>2</v>
      </c>
      <c r="AD72" s="63">
        <v>3</v>
      </c>
      <c r="AE72" s="63" t="s">
        <v>119</v>
      </c>
      <c r="AF72" s="63" t="s">
        <v>120</v>
      </c>
      <c r="AG72" s="63" t="s">
        <v>121</v>
      </c>
      <c r="AH72" s="63" t="s">
        <v>119</v>
      </c>
      <c r="AI72" s="63" t="s">
        <v>120</v>
      </c>
      <c r="AJ72" s="63" t="s">
        <v>121</v>
      </c>
      <c r="AK72" s="63">
        <v>4</v>
      </c>
      <c r="AL72" s="63">
        <v>5</v>
      </c>
      <c r="AM72" s="63" t="s">
        <v>119</v>
      </c>
      <c r="AN72" s="63" t="s">
        <v>120</v>
      </c>
      <c r="AO72" s="63" t="s">
        <v>121</v>
      </c>
      <c r="AP72" s="63" t="s">
        <v>119</v>
      </c>
      <c r="AQ72" s="63" t="s">
        <v>120</v>
      </c>
      <c r="AR72" s="63" t="s">
        <v>121</v>
      </c>
      <c r="AS72" s="63">
        <v>6</v>
      </c>
      <c r="AT72" s="63">
        <v>7</v>
      </c>
      <c r="AU72" s="63" t="s">
        <v>119</v>
      </c>
      <c r="AV72" s="63" t="s">
        <v>120</v>
      </c>
      <c r="AW72" s="63" t="s">
        <v>121</v>
      </c>
      <c r="AX72" s="63" t="s">
        <v>119</v>
      </c>
      <c r="AY72" s="63" t="s">
        <v>120</v>
      </c>
      <c r="AZ72" s="63" t="s">
        <v>121</v>
      </c>
      <c r="BA72" s="63">
        <v>8</v>
      </c>
      <c r="BB72" s="63">
        <v>9</v>
      </c>
      <c r="BC72" s="63" t="s">
        <v>119</v>
      </c>
      <c r="BD72" s="63" t="s">
        <v>120</v>
      </c>
      <c r="BE72" s="63" t="s">
        <v>121</v>
      </c>
      <c r="BF72" s="63" t="s">
        <v>119</v>
      </c>
      <c r="BG72" s="63" t="s">
        <v>120</v>
      </c>
      <c r="BH72" s="63" t="s">
        <v>121</v>
      </c>
      <c r="BI72" s="63">
        <v>10</v>
      </c>
      <c r="BJ72" s="118"/>
    </row>
    <row r="73" spans="1:62" ht="15">
      <c r="A73" s="13"/>
      <c r="B73" s="62"/>
      <c r="C73" s="13"/>
      <c r="D73" s="67"/>
      <c r="E73" s="67"/>
      <c r="F73" s="67"/>
      <c r="G73" s="67"/>
      <c r="H73" s="67"/>
      <c r="I73" s="67"/>
      <c r="J73" s="13"/>
      <c r="K73" s="67"/>
      <c r="L73" s="67"/>
      <c r="M73" s="67"/>
      <c r="N73" s="67"/>
      <c r="O73" s="13" t="s">
        <v>44</v>
      </c>
      <c r="P73" s="168"/>
      <c r="Q73" s="28"/>
      <c r="R73" s="29"/>
      <c r="S73" s="29"/>
      <c r="T73" s="29"/>
      <c r="U73" s="29" t="s">
        <v>169</v>
      </c>
      <c r="V73" s="63">
        <v>18</v>
      </c>
      <c r="W73" s="63">
        <v>18</v>
      </c>
      <c r="X73" s="63">
        <v>18</v>
      </c>
      <c r="Y73" s="63">
        <v>18</v>
      </c>
      <c r="Z73" s="63">
        <v>17</v>
      </c>
      <c r="AA73" s="63">
        <v>17</v>
      </c>
      <c r="AB73" s="63">
        <v>17</v>
      </c>
      <c r="AC73" s="63">
        <v>17</v>
      </c>
      <c r="AD73" s="63">
        <v>18</v>
      </c>
      <c r="AE73" s="63">
        <v>18</v>
      </c>
      <c r="AF73" s="63">
        <v>18</v>
      </c>
      <c r="AG73" s="63">
        <v>18</v>
      </c>
      <c r="AH73" s="63">
        <v>17</v>
      </c>
      <c r="AI73" s="63">
        <v>17</v>
      </c>
      <c r="AJ73" s="63">
        <v>17</v>
      </c>
      <c r="AK73" s="63">
        <v>17</v>
      </c>
      <c r="AL73" s="63">
        <v>18</v>
      </c>
      <c r="AM73" s="63">
        <v>18</v>
      </c>
      <c r="AN73" s="63">
        <v>18</v>
      </c>
      <c r="AO73" s="63">
        <v>18</v>
      </c>
      <c r="AP73" s="63">
        <v>17</v>
      </c>
      <c r="AQ73" s="63">
        <v>17</v>
      </c>
      <c r="AR73" s="63">
        <v>17</v>
      </c>
      <c r="AS73" s="63">
        <v>17</v>
      </c>
      <c r="AT73" s="63">
        <v>18</v>
      </c>
      <c r="AU73" s="63">
        <v>18</v>
      </c>
      <c r="AV73" s="63">
        <v>18</v>
      </c>
      <c r="AW73" s="63">
        <v>18</v>
      </c>
      <c r="AX73" s="63">
        <v>18</v>
      </c>
      <c r="AY73" s="63">
        <v>18</v>
      </c>
      <c r="AZ73" s="63">
        <v>18</v>
      </c>
      <c r="BA73" s="63">
        <v>18</v>
      </c>
      <c r="BB73" s="63">
        <v>7</v>
      </c>
      <c r="BC73" s="63">
        <v>7</v>
      </c>
      <c r="BD73" s="63">
        <v>7</v>
      </c>
      <c r="BE73" s="63">
        <v>7</v>
      </c>
      <c r="BF73" s="63">
        <v>8</v>
      </c>
      <c r="BG73" s="63">
        <v>8</v>
      </c>
      <c r="BH73" s="63">
        <v>8</v>
      </c>
      <c r="BI73" s="63">
        <v>8</v>
      </c>
      <c r="BJ73" s="118"/>
    </row>
    <row r="74" spans="1:62" ht="15">
      <c r="A74" s="63">
        <v>1</v>
      </c>
      <c r="B74" s="66">
        <v>2</v>
      </c>
      <c r="C74" s="63">
        <v>3</v>
      </c>
      <c r="D74" s="68"/>
      <c r="E74" s="68"/>
      <c r="F74" s="68"/>
      <c r="G74" s="68"/>
      <c r="H74" s="68"/>
      <c r="I74" s="68"/>
      <c r="J74" s="63">
        <v>4</v>
      </c>
      <c r="K74" s="68"/>
      <c r="L74" s="68"/>
      <c r="M74" s="68"/>
      <c r="N74" s="68"/>
      <c r="O74" s="63">
        <v>5</v>
      </c>
      <c r="P74" s="64"/>
      <c r="Q74" s="64">
        <v>6</v>
      </c>
      <c r="R74" s="69">
        <v>7</v>
      </c>
      <c r="S74" s="69">
        <v>8</v>
      </c>
      <c r="T74" s="69">
        <v>9</v>
      </c>
      <c r="U74" s="69"/>
      <c r="V74" s="63">
        <v>10</v>
      </c>
      <c r="W74" s="63"/>
      <c r="X74" s="63"/>
      <c r="Y74" s="63"/>
      <c r="Z74" s="63"/>
      <c r="AA74" s="63"/>
      <c r="AB74" s="63"/>
      <c r="AC74" s="63">
        <v>11</v>
      </c>
      <c r="AD74" s="63">
        <v>12</v>
      </c>
      <c r="AE74" s="63"/>
      <c r="AF74" s="63"/>
      <c r="AG74" s="63"/>
      <c r="AH74" s="63"/>
      <c r="AI74" s="63"/>
      <c r="AJ74" s="63"/>
      <c r="AK74" s="63">
        <v>13</v>
      </c>
      <c r="AL74" s="63">
        <v>14</v>
      </c>
      <c r="AM74" s="63"/>
      <c r="AN74" s="63"/>
      <c r="AO74" s="63"/>
      <c r="AP74" s="63"/>
      <c r="AQ74" s="63"/>
      <c r="AR74" s="63"/>
      <c r="AS74" s="63">
        <v>15</v>
      </c>
      <c r="AT74" s="63">
        <v>16</v>
      </c>
      <c r="AU74" s="63"/>
      <c r="AV74" s="63"/>
      <c r="AW74" s="63"/>
      <c r="AX74" s="63"/>
      <c r="AY74" s="63"/>
      <c r="AZ74" s="63"/>
      <c r="BA74" s="63">
        <v>17</v>
      </c>
      <c r="BB74" s="63">
        <v>18</v>
      </c>
      <c r="BC74" s="63"/>
      <c r="BD74" s="63"/>
      <c r="BE74" s="63"/>
      <c r="BF74" s="63"/>
      <c r="BG74" s="63"/>
      <c r="BH74" s="63"/>
      <c r="BI74" s="63">
        <v>19</v>
      </c>
      <c r="BJ74" s="118"/>
    </row>
    <row r="75" spans="1:62" ht="15">
      <c r="A75" s="95" t="s">
        <v>151</v>
      </c>
      <c r="B75" s="95" t="s">
        <v>152</v>
      </c>
      <c r="C75" s="77"/>
      <c r="D75" s="78"/>
      <c r="E75" s="78"/>
      <c r="F75" s="78"/>
      <c r="G75" s="78"/>
      <c r="H75" s="78"/>
      <c r="I75" s="78"/>
      <c r="J75" s="77"/>
      <c r="K75" s="78"/>
      <c r="L75" s="78"/>
      <c r="M75" s="78"/>
      <c r="N75" s="78"/>
      <c r="O75" s="77"/>
      <c r="P75" s="113">
        <f aca="true" t="shared" si="38" ref="P75:U75">SUM(P76:P80)</f>
        <v>500</v>
      </c>
      <c r="Q75" s="113">
        <f t="shared" si="38"/>
        <v>258</v>
      </c>
      <c r="R75" s="113">
        <f t="shared" si="38"/>
        <v>138</v>
      </c>
      <c r="S75" s="113">
        <f t="shared" si="38"/>
        <v>0</v>
      </c>
      <c r="T75" s="113">
        <f t="shared" si="38"/>
        <v>120</v>
      </c>
      <c r="U75" s="113">
        <f t="shared" si="38"/>
        <v>242</v>
      </c>
      <c r="V75" s="79"/>
      <c r="W75" s="77"/>
      <c r="X75" s="77"/>
      <c r="Y75" s="77"/>
      <c r="Z75" s="77"/>
      <c r="AA75" s="77"/>
      <c r="AB75" s="77"/>
      <c r="AC75" s="79"/>
      <c r="AD75" s="79"/>
      <c r="AE75" s="77"/>
      <c r="AF75" s="77"/>
      <c r="AG75" s="77"/>
      <c r="AH75" s="77"/>
      <c r="AI75" s="77"/>
      <c r="AJ75" s="77"/>
      <c r="AK75" s="79"/>
      <c r="AL75" s="79"/>
      <c r="AM75" s="77"/>
      <c r="AN75" s="77"/>
      <c r="AO75" s="77"/>
      <c r="AP75" s="77"/>
      <c r="AQ75" s="77"/>
      <c r="AR75" s="77"/>
      <c r="AS75" s="79"/>
      <c r="AT75" s="79"/>
      <c r="AU75" s="77"/>
      <c r="AV75" s="77"/>
      <c r="AW75" s="77"/>
      <c r="AX75" s="77"/>
      <c r="AY75" s="77"/>
      <c r="AZ75" s="77"/>
      <c r="BA75" s="79"/>
      <c r="BB75" s="79"/>
      <c r="BC75" s="77"/>
      <c r="BD75" s="77"/>
      <c r="BE75" s="77"/>
      <c r="BF75" s="77"/>
      <c r="BG75" s="77"/>
      <c r="BH75" s="77"/>
      <c r="BI75" s="79"/>
      <c r="BJ75" s="118"/>
    </row>
    <row r="76" spans="1:62" ht="15">
      <c r="A76" s="101" t="s">
        <v>216</v>
      </c>
      <c r="B76" s="97" t="s">
        <v>246</v>
      </c>
      <c r="C76" s="84" t="str">
        <f>D76&amp;" "&amp;E76&amp;" "&amp;H76&amp;" "&amp;I76</f>
        <v>   </v>
      </c>
      <c r="D76" s="87"/>
      <c r="E76" s="87"/>
      <c r="F76" s="87"/>
      <c r="G76" s="87"/>
      <c r="H76" s="87"/>
      <c r="I76" s="87"/>
      <c r="J76" s="84" t="str">
        <f>K76&amp;" "&amp;L76&amp;" "&amp;M76&amp;" "&amp;N76</f>
        <v>6   </v>
      </c>
      <c r="K76" s="87">
        <v>6</v>
      </c>
      <c r="L76" s="87"/>
      <c r="M76" s="87"/>
      <c r="N76" s="87"/>
      <c r="O76" s="83"/>
      <c r="P76" s="92">
        <v>70</v>
      </c>
      <c r="Q76" s="92">
        <f>R76+S76+T76</f>
        <v>34</v>
      </c>
      <c r="R76" s="92">
        <f aca="true" t="shared" si="39" ref="R76:T80">W76*W$6+Z76*Z$6+AE76*AE$6+AH76*AH$6+AM76*AM$6+AP76*AP$6+AU76*AU$6+AX76*AX$6+BC76*BC$6+BF76*BF$6</f>
        <v>17</v>
      </c>
      <c r="S76" s="92">
        <f t="shared" si="39"/>
        <v>0</v>
      </c>
      <c r="T76" s="92">
        <f t="shared" si="39"/>
        <v>17</v>
      </c>
      <c r="U76" s="92">
        <f>P76-Q76</f>
        <v>36</v>
      </c>
      <c r="V76" s="71">
        <f>IF(SUM(W76:Y76)&gt;0,W76&amp;"/"&amp;X76&amp;"/"&amp;Y76,"")</f>
      </c>
      <c r="W76" s="71"/>
      <c r="X76" s="71"/>
      <c r="Y76" s="71"/>
      <c r="Z76" s="71"/>
      <c r="AA76" s="71"/>
      <c r="AB76" s="71"/>
      <c r="AC76" s="71">
        <f>IF(SUM(Z76:AB76)&gt;0,Z76&amp;"/"&amp;AA76&amp;"/"&amp;AB76,"")</f>
      </c>
      <c r="AD76" s="71">
        <f>IF(SUM(AE76:AG76)&gt;0,AE76&amp;"/"&amp;AF76&amp;"/"&amp;AG76,"")</f>
      </c>
      <c r="AE76" s="28"/>
      <c r="AF76" s="28"/>
      <c r="AG76" s="28"/>
      <c r="AH76" s="28"/>
      <c r="AI76" s="28"/>
      <c r="AJ76" s="28"/>
      <c r="AK76" s="71">
        <f>IF(SUM(AH76:AJ76)&gt;0,AH76&amp;"/"&amp;AI76&amp;"/"&amp;AJ76,"")</f>
      </c>
      <c r="AL76" s="71">
        <f>IF(SUM(AM76:AO76)&gt;0,AM76&amp;"/"&amp;AN76&amp;"/"&amp;AO76,"")</f>
      </c>
      <c r="AM76" s="28"/>
      <c r="AN76" s="28"/>
      <c r="AO76" s="28"/>
      <c r="AP76" s="28">
        <v>1</v>
      </c>
      <c r="AQ76" s="28"/>
      <c r="AR76" s="28">
        <v>1</v>
      </c>
      <c r="AS76" s="71" t="str">
        <f>IF(SUM(AP76:AR76)&gt;0,AP76&amp;"/"&amp;AQ76&amp;"/"&amp;AR76,"")</f>
        <v>1//1</v>
      </c>
      <c r="AT76" s="71">
        <f>IF(SUM(AU76:AW76)&gt;0,AU76&amp;"/"&amp;AV76&amp;"/"&amp;AW76,"")</f>
      </c>
      <c r="AU76" s="28"/>
      <c r="AV76" s="28"/>
      <c r="AW76" s="28"/>
      <c r="AX76" s="28"/>
      <c r="AY76" s="28"/>
      <c r="AZ76" s="28"/>
      <c r="BA76" s="71">
        <f>IF(SUM(AX76:AZ76)&gt;0,AX76&amp;"/"&amp;AY76&amp;"/"&amp;AZ76,"")</f>
      </c>
      <c r="BB76" s="71">
        <f>IF(SUM(BC76:BE76)&gt;0,BC76&amp;"/"&amp;BD76&amp;"/"&amp;BE76,"")</f>
      </c>
      <c r="BC76" s="28"/>
      <c r="BD76" s="28"/>
      <c r="BE76" s="28"/>
      <c r="BF76" s="28"/>
      <c r="BG76" s="28"/>
      <c r="BH76" s="28"/>
      <c r="BI76" s="71">
        <f>IF(SUM(BF76:BH76)&gt;0,BF76&amp;"/"&amp;BG76&amp;"/"&amp;BH76,"")</f>
      </c>
      <c r="BJ76" s="118" t="s">
        <v>260</v>
      </c>
    </row>
    <row r="77" spans="1:62" ht="15">
      <c r="A77" s="101" t="s">
        <v>217</v>
      </c>
      <c r="B77" s="97" t="s">
        <v>247</v>
      </c>
      <c r="C77" s="84" t="str">
        <f>D77&amp;" "&amp;E77&amp;" "&amp;H77&amp;" "&amp;I77</f>
        <v>   </v>
      </c>
      <c r="D77" s="87"/>
      <c r="E77" s="87"/>
      <c r="F77" s="87"/>
      <c r="G77" s="87"/>
      <c r="H77" s="87"/>
      <c r="I77" s="87"/>
      <c r="J77" s="84" t="str">
        <f>K77&amp;" "&amp;L77&amp;" "&amp;M77&amp;" "&amp;N77</f>
        <v>6   </v>
      </c>
      <c r="K77" s="87">
        <v>6</v>
      </c>
      <c r="L77" s="87"/>
      <c r="M77" s="87"/>
      <c r="N77" s="87"/>
      <c r="O77" s="83"/>
      <c r="P77" s="92">
        <v>120</v>
      </c>
      <c r="Q77" s="92">
        <f>R77+S77+T77</f>
        <v>68</v>
      </c>
      <c r="R77" s="92">
        <f t="shared" si="39"/>
        <v>17</v>
      </c>
      <c r="S77" s="92">
        <f t="shared" si="39"/>
        <v>0</v>
      </c>
      <c r="T77" s="92">
        <f t="shared" si="39"/>
        <v>51</v>
      </c>
      <c r="U77" s="92">
        <f>P77-Q77</f>
        <v>52</v>
      </c>
      <c r="V77" s="71">
        <f>IF(SUM(W77:Y77)&gt;0,W77&amp;"/"&amp;X77&amp;"/"&amp;Y77,"")</f>
      </c>
      <c r="W77" s="71"/>
      <c r="X77" s="71"/>
      <c r="Y77" s="71"/>
      <c r="Z77" s="71"/>
      <c r="AA77" s="71"/>
      <c r="AB77" s="71"/>
      <c r="AC77" s="71">
        <f>IF(SUM(Z77:AB77)&gt;0,Z77&amp;"/"&amp;AA77&amp;"/"&amp;AB77,"")</f>
      </c>
      <c r="AD77" s="71">
        <f>IF(SUM(AE77:AG77)&gt;0,AE77&amp;"/"&amp;AF77&amp;"/"&amp;AG77,"")</f>
      </c>
      <c r="AE77" s="28"/>
      <c r="AF77" s="28"/>
      <c r="AG77" s="28"/>
      <c r="AH77" s="28"/>
      <c r="AI77" s="28"/>
      <c r="AJ77" s="28"/>
      <c r="AK77" s="71">
        <f>IF(SUM(AH77:AJ77)&gt;0,AH77&amp;"/"&amp;AI77&amp;"/"&amp;AJ77,"")</f>
      </c>
      <c r="AL77" s="71">
        <f>IF(SUM(AM77:AO77)&gt;0,AM77&amp;"/"&amp;AN77&amp;"/"&amp;AO77,"")</f>
      </c>
      <c r="AM77" s="28"/>
      <c r="AN77" s="28"/>
      <c r="AO77" s="28"/>
      <c r="AP77" s="28">
        <v>1</v>
      </c>
      <c r="AQ77" s="28"/>
      <c r="AR77" s="28">
        <v>3</v>
      </c>
      <c r="AS77" s="71" t="str">
        <f>IF(SUM(AP77:AR77)&gt;0,AP77&amp;"/"&amp;AQ77&amp;"/"&amp;AR77,"")</f>
        <v>1//3</v>
      </c>
      <c r="AT77" s="71">
        <f>IF(SUM(AU77:AW77)&gt;0,AU77&amp;"/"&amp;AV77&amp;"/"&amp;AW77,"")</f>
      </c>
      <c r="AU77" s="28"/>
      <c r="AV77" s="28"/>
      <c r="AW77" s="28"/>
      <c r="AX77" s="28"/>
      <c r="AY77" s="28"/>
      <c r="AZ77" s="28"/>
      <c r="BA77" s="71">
        <f>IF(SUM(AX77:AZ77)&gt;0,AX77&amp;"/"&amp;AY77&amp;"/"&amp;AZ77,"")</f>
      </c>
      <c r="BB77" s="71">
        <f>IF(SUM(BC77:BE77)&gt;0,BC77&amp;"/"&amp;BD77&amp;"/"&amp;BE77,"")</f>
      </c>
      <c r="BC77" s="28"/>
      <c r="BD77" s="28"/>
      <c r="BE77" s="28"/>
      <c r="BF77" s="28"/>
      <c r="BG77" s="28"/>
      <c r="BH77" s="28"/>
      <c r="BI77" s="71">
        <f>IF(SUM(BF77:BH77)&gt;0,BF77&amp;"/"&amp;BG77&amp;"/"&amp;BH77,"")</f>
      </c>
      <c r="BJ77" s="118" t="s">
        <v>260</v>
      </c>
    </row>
    <row r="78" spans="1:62" ht="15">
      <c r="A78" s="101" t="s">
        <v>218</v>
      </c>
      <c r="B78" s="97" t="s">
        <v>228</v>
      </c>
      <c r="C78" s="84" t="str">
        <f>D78&amp;" "&amp;E78&amp;" "&amp;H78&amp;" "&amp;I78</f>
        <v>   </v>
      </c>
      <c r="D78" s="87"/>
      <c r="E78" s="87"/>
      <c r="F78" s="87"/>
      <c r="G78" s="87"/>
      <c r="H78" s="87"/>
      <c r="I78" s="87"/>
      <c r="J78" s="84" t="str">
        <f>K78&amp;" "&amp;L78&amp;" "&amp;M78&amp;" "&amp;N78</f>
        <v>7   </v>
      </c>
      <c r="K78" s="87">
        <v>7</v>
      </c>
      <c r="L78" s="87"/>
      <c r="M78" s="87"/>
      <c r="N78" s="87"/>
      <c r="O78" s="83"/>
      <c r="P78" s="92">
        <v>130</v>
      </c>
      <c r="Q78" s="92">
        <f>R78+S78+T78</f>
        <v>72</v>
      </c>
      <c r="R78" s="92">
        <f t="shared" si="39"/>
        <v>36</v>
      </c>
      <c r="S78" s="92">
        <f t="shared" si="39"/>
        <v>0</v>
      </c>
      <c r="T78" s="92">
        <f t="shared" si="39"/>
        <v>36</v>
      </c>
      <c r="U78" s="92">
        <f>P78-Q78</f>
        <v>58</v>
      </c>
      <c r="V78" s="71">
        <f>IF(SUM(W78:Y78)&gt;0,W78&amp;"/"&amp;X78&amp;"/"&amp;Y78,"")</f>
      </c>
      <c r="W78" s="28"/>
      <c r="X78" s="28"/>
      <c r="Y78" s="28"/>
      <c r="Z78" s="28"/>
      <c r="AA78" s="28"/>
      <c r="AB78" s="28"/>
      <c r="AC78" s="71">
        <f>IF(SUM(Z78:AB78)&gt;0,Z78&amp;"/"&amp;AA78&amp;"/"&amp;AB78,"")</f>
      </c>
      <c r="AD78" s="71">
        <f>IF(SUM(AE78:AG78)&gt;0,AE78&amp;"/"&amp;AF78&amp;"/"&amp;AG78,"")</f>
      </c>
      <c r="AE78" s="28"/>
      <c r="AF78" s="28"/>
      <c r="AG78" s="28"/>
      <c r="AH78" s="28"/>
      <c r="AI78" s="28"/>
      <c r="AJ78" s="28"/>
      <c r="AK78" s="71">
        <f>IF(SUM(AH78:AJ78)&gt;0,AH78&amp;"/"&amp;AI78&amp;"/"&amp;AJ78,"")</f>
      </c>
      <c r="AL78" s="71">
        <f>IF(SUM(AM78:AO78)&gt;0,AM78&amp;"/"&amp;AN78&amp;"/"&amp;AO78,"")</f>
      </c>
      <c r="AM78" s="28"/>
      <c r="AN78" s="28"/>
      <c r="AO78" s="28"/>
      <c r="AP78" s="28"/>
      <c r="AQ78" s="28"/>
      <c r="AR78" s="28"/>
      <c r="AS78" s="71">
        <f>IF(SUM(AP78:AR78)&gt;0,AP78&amp;"/"&amp;AQ78&amp;"/"&amp;AR78,"")</f>
      </c>
      <c r="AT78" s="71" t="str">
        <f>IF(SUM(AU78:AW78)&gt;0,AU78&amp;"/"&amp;AV78&amp;"/"&amp;AW78,"")</f>
        <v>2//2</v>
      </c>
      <c r="AU78" s="28">
        <v>2</v>
      </c>
      <c r="AV78" s="28"/>
      <c r="AW78" s="28">
        <v>2</v>
      </c>
      <c r="AX78" s="28"/>
      <c r="AY78" s="28"/>
      <c r="AZ78" s="28"/>
      <c r="BA78" s="71">
        <f>IF(SUM(AX78:AZ78)&gt;0,AX78&amp;"/"&amp;AY78&amp;"/"&amp;AZ78,"")</f>
      </c>
      <c r="BB78" s="71">
        <f>IF(SUM(BC78:BE78)&gt;0,BC78&amp;"/"&amp;BD78&amp;"/"&amp;BE78,"")</f>
      </c>
      <c r="BC78" s="28"/>
      <c r="BD78" s="28"/>
      <c r="BE78" s="28"/>
      <c r="BF78" s="28"/>
      <c r="BG78" s="28"/>
      <c r="BH78" s="28"/>
      <c r="BI78" s="71">
        <f>IF(SUM(BF78:BH78)&gt;0,BF78&amp;"/"&amp;BG78&amp;"/"&amp;BH78,"")</f>
      </c>
      <c r="BJ78" s="118" t="s">
        <v>260</v>
      </c>
    </row>
    <row r="79" spans="1:62" ht="15">
      <c r="A79" s="101" t="s">
        <v>219</v>
      </c>
      <c r="B79" s="97" t="s">
        <v>229</v>
      </c>
      <c r="C79" s="84" t="str">
        <f>D79&amp;" "&amp;E79&amp;" "&amp;H79&amp;" "&amp;I79</f>
        <v>   </v>
      </c>
      <c r="D79" s="87"/>
      <c r="E79" s="87"/>
      <c r="F79" s="87"/>
      <c r="G79" s="87"/>
      <c r="H79" s="87"/>
      <c r="I79" s="87"/>
      <c r="J79" s="84" t="str">
        <f>K79&amp;" "&amp;L79&amp;" "&amp;M79&amp;" "&amp;N79</f>
        <v>8   </v>
      </c>
      <c r="K79" s="87">
        <v>8</v>
      </c>
      <c r="L79" s="87"/>
      <c r="M79" s="87"/>
      <c r="N79" s="87"/>
      <c r="O79" s="83"/>
      <c r="P79" s="92">
        <v>72</v>
      </c>
      <c r="Q79" s="92">
        <f>R79+S79+T79</f>
        <v>36</v>
      </c>
      <c r="R79" s="92">
        <f t="shared" si="39"/>
        <v>36</v>
      </c>
      <c r="S79" s="92">
        <f t="shared" si="39"/>
        <v>0</v>
      </c>
      <c r="T79" s="92">
        <f t="shared" si="39"/>
        <v>0</v>
      </c>
      <c r="U79" s="92">
        <f>P79-Q79</f>
        <v>36</v>
      </c>
      <c r="V79" s="71">
        <f>IF(SUM(W79:Y79)&gt;0,W79&amp;"/"&amp;X79&amp;"/"&amp;Y79,"")</f>
      </c>
      <c r="W79" s="28"/>
      <c r="X79" s="28"/>
      <c r="Y79" s="28"/>
      <c r="Z79" s="28"/>
      <c r="AA79" s="28"/>
      <c r="AB79" s="28"/>
      <c r="AC79" s="71">
        <f>IF(SUM(Z79:AB79)&gt;0,Z79&amp;"/"&amp;AA79&amp;"/"&amp;AB79,"")</f>
      </c>
      <c r="AD79" s="71">
        <f>IF(SUM(AE79:AG79)&gt;0,AE79&amp;"/"&amp;AF79&amp;"/"&amp;AG79,"")</f>
      </c>
      <c r="AE79" s="28"/>
      <c r="AF79" s="28"/>
      <c r="AG79" s="28"/>
      <c r="AH79" s="28"/>
      <c r="AI79" s="28"/>
      <c r="AJ79" s="28"/>
      <c r="AK79" s="71">
        <f>IF(SUM(AH79:AJ79)&gt;0,AH79&amp;"/"&amp;AI79&amp;"/"&amp;AJ79,"")</f>
      </c>
      <c r="AL79" s="71">
        <f>IF(SUM(AM79:AO79)&gt;0,AM79&amp;"/"&amp;AN79&amp;"/"&amp;AO79,"")</f>
      </c>
      <c r="AM79" s="28"/>
      <c r="AN79" s="28"/>
      <c r="AO79" s="28"/>
      <c r="AP79" s="28"/>
      <c r="AQ79" s="28"/>
      <c r="AR79" s="28"/>
      <c r="AS79" s="71">
        <f>IF(SUM(AP79:AR79)&gt;0,AP79&amp;"/"&amp;AQ79&amp;"/"&amp;AR79,"")</f>
      </c>
      <c r="AT79" s="71">
        <f>IF(SUM(AU79:AW79)&gt;0,AU79&amp;"/"&amp;AV79&amp;"/"&amp;AW79,"")</f>
      </c>
      <c r="AU79" s="28"/>
      <c r="AV79" s="28"/>
      <c r="AW79" s="28"/>
      <c r="AX79" s="28">
        <v>2</v>
      </c>
      <c r="AY79" s="28"/>
      <c r="AZ79" s="28"/>
      <c r="BA79" s="71" t="str">
        <f>IF(SUM(AX79:AZ79)&gt;0,AX79&amp;"/"&amp;AY79&amp;"/"&amp;AZ79,"")</f>
        <v>2//</v>
      </c>
      <c r="BB79" s="71">
        <f>IF(SUM(BC79:BE79)&gt;0,BC79&amp;"/"&amp;BD79&amp;"/"&amp;BE79,"")</f>
      </c>
      <c r="BC79" s="28"/>
      <c r="BD79" s="28"/>
      <c r="BE79" s="28"/>
      <c r="BF79" s="28"/>
      <c r="BG79" s="28"/>
      <c r="BH79" s="28"/>
      <c r="BI79" s="71">
        <f>IF(SUM(BF79:BH79)&gt;0,BF79&amp;"/"&amp;BG79&amp;"/"&amp;BH79,"")</f>
      </c>
      <c r="BJ79" s="118" t="s">
        <v>260</v>
      </c>
    </row>
    <row r="80" spans="1:62" ht="15">
      <c r="A80" s="101" t="s">
        <v>245</v>
      </c>
      <c r="B80" s="97" t="s">
        <v>230</v>
      </c>
      <c r="C80" s="84" t="str">
        <f>D80&amp;" "&amp;E80&amp;" "&amp;H80&amp;" "&amp;I80</f>
        <v>10   </v>
      </c>
      <c r="D80" s="87">
        <v>10</v>
      </c>
      <c r="E80" s="87"/>
      <c r="F80" s="87"/>
      <c r="G80" s="87"/>
      <c r="H80" s="87"/>
      <c r="I80" s="87"/>
      <c r="J80" s="84" t="str">
        <f>K80&amp;" "&amp;L80&amp;" "&amp;M80&amp;" "&amp;N80</f>
        <v>   </v>
      </c>
      <c r="K80" s="87"/>
      <c r="L80" s="87"/>
      <c r="M80" s="87"/>
      <c r="N80" s="87"/>
      <c r="O80" s="83"/>
      <c r="P80" s="92">
        <v>108</v>
      </c>
      <c r="Q80" s="92">
        <f>R80+S80+T80</f>
        <v>48</v>
      </c>
      <c r="R80" s="92">
        <f t="shared" si="39"/>
        <v>32</v>
      </c>
      <c r="S80" s="92">
        <f t="shared" si="39"/>
        <v>0</v>
      </c>
      <c r="T80" s="92">
        <f t="shared" si="39"/>
        <v>16</v>
      </c>
      <c r="U80" s="92">
        <f>P80-Q80</f>
        <v>60</v>
      </c>
      <c r="V80" s="71">
        <f>IF(SUM(W80:Y80)&gt;0,W80&amp;"/"&amp;X80&amp;"/"&amp;Y80,"")</f>
      </c>
      <c r="W80" s="28"/>
      <c r="X80" s="28"/>
      <c r="Y80" s="28"/>
      <c r="Z80" s="28"/>
      <c r="AA80" s="28"/>
      <c r="AB80" s="28"/>
      <c r="AC80" s="71">
        <f>IF(SUM(Z80:AB80)&gt;0,Z80&amp;"/"&amp;AA80&amp;"/"&amp;AB80,"")</f>
      </c>
      <c r="AD80" s="71">
        <f>IF(SUM(AE80:AG80)&gt;0,AE80&amp;"/"&amp;AF80&amp;"/"&amp;AG80,"")</f>
      </c>
      <c r="AE80" s="28"/>
      <c r="AF80" s="28"/>
      <c r="AG80" s="28"/>
      <c r="AH80" s="28"/>
      <c r="AI80" s="28"/>
      <c r="AJ80" s="28"/>
      <c r="AK80" s="71">
        <f>IF(SUM(AH80:AJ80)&gt;0,AH80&amp;"/"&amp;AI80&amp;"/"&amp;AJ80,"")</f>
      </c>
      <c r="AL80" s="71">
        <f>IF(SUM(AM80:AO80)&gt;0,AM80&amp;"/"&amp;AN80&amp;"/"&amp;AO80,"")</f>
      </c>
      <c r="AM80" s="28"/>
      <c r="AN80" s="28"/>
      <c r="AO80" s="28"/>
      <c r="AP80" s="28"/>
      <c r="AQ80" s="28"/>
      <c r="AR80" s="28"/>
      <c r="AS80" s="71">
        <f>IF(SUM(AP80:AR80)&gt;0,AP80&amp;"/"&amp;AQ80&amp;"/"&amp;AR80,"")</f>
      </c>
      <c r="AT80" s="71">
        <f>IF(SUM(AU80:AW80)&gt;0,AU80&amp;"/"&amp;AV80&amp;"/"&amp;AW80,"")</f>
      </c>
      <c r="AU80" s="28"/>
      <c r="AV80" s="28"/>
      <c r="AW80" s="28"/>
      <c r="AX80" s="28"/>
      <c r="AY80" s="28"/>
      <c r="AZ80" s="28"/>
      <c r="BA80" s="71">
        <f>IF(SUM(AX80:AZ80)&gt;0,AX80&amp;"/"&amp;AY80&amp;"/"&amp;AZ80,"")</f>
      </c>
      <c r="BB80" s="71">
        <f>IF(SUM(BC80:BE80)&gt;0,BC80&amp;"/"&amp;BD80&amp;"/"&amp;BE80,"")</f>
      </c>
      <c r="BC80" s="28"/>
      <c r="BD80" s="28"/>
      <c r="BE80" s="28"/>
      <c r="BF80" s="28">
        <v>4</v>
      </c>
      <c r="BG80" s="28"/>
      <c r="BH80" s="28">
        <v>2</v>
      </c>
      <c r="BI80" s="71" t="str">
        <f>IF(SUM(BF80:BH80)&gt;0,BF80&amp;"/"&amp;BG80&amp;"/"&amp;BH80,"")</f>
        <v>4//2</v>
      </c>
      <c r="BJ80" s="118" t="s">
        <v>260</v>
      </c>
    </row>
    <row r="81" spans="1:62" ht="15">
      <c r="A81" s="102"/>
      <c r="B81" s="99" t="s">
        <v>89</v>
      </c>
      <c r="C81" s="29"/>
      <c r="D81" s="70"/>
      <c r="E81" s="70"/>
      <c r="F81" s="70"/>
      <c r="G81" s="70"/>
      <c r="H81" s="70"/>
      <c r="I81" s="70"/>
      <c r="J81" s="29"/>
      <c r="K81" s="70"/>
      <c r="L81" s="70"/>
      <c r="M81" s="70"/>
      <c r="N81" s="70"/>
      <c r="O81" s="29"/>
      <c r="P81" s="91">
        <f aca="true" t="shared" si="40" ref="P81:U81">SUM(P76:P80)</f>
        <v>500</v>
      </c>
      <c r="Q81" s="91">
        <f t="shared" si="40"/>
        <v>258</v>
      </c>
      <c r="R81" s="91">
        <f t="shared" si="40"/>
        <v>138</v>
      </c>
      <c r="S81" s="91">
        <f t="shared" si="40"/>
        <v>0</v>
      </c>
      <c r="T81" s="91">
        <f t="shared" si="40"/>
        <v>120</v>
      </c>
      <c r="U81" s="91">
        <f t="shared" si="40"/>
        <v>242</v>
      </c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118"/>
    </row>
    <row r="82" spans="1:62" ht="15.75">
      <c r="A82" s="43" t="s">
        <v>225</v>
      </c>
      <c r="B82" s="35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41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T82" s="19"/>
      <c r="BJ82" s="118"/>
    </row>
    <row r="83" spans="1:62" ht="15.75">
      <c r="A83" s="17"/>
      <c r="C83" s="15"/>
      <c r="D83" s="21"/>
      <c r="E83" s="21"/>
      <c r="F83" s="21"/>
      <c r="G83" s="21"/>
      <c r="H83" s="21"/>
      <c r="I83" s="21"/>
      <c r="J83" s="15"/>
      <c r="K83" s="21"/>
      <c r="L83" s="21"/>
      <c r="M83" s="21"/>
      <c r="N83" s="21"/>
      <c r="O83" s="15"/>
      <c r="P83" s="30"/>
      <c r="Q83" s="16"/>
      <c r="R83" s="15"/>
      <c r="S83" s="15"/>
      <c r="T83" s="15"/>
      <c r="U83" s="15"/>
      <c r="BJ83" s="118"/>
    </row>
    <row r="84" spans="1:62" ht="15">
      <c r="A84" s="13"/>
      <c r="B84" s="62"/>
      <c r="C84" s="159" t="s">
        <v>30</v>
      </c>
      <c r="D84" s="160"/>
      <c r="E84" s="160"/>
      <c r="F84" s="160"/>
      <c r="G84" s="160"/>
      <c r="H84" s="160"/>
      <c r="I84" s="160"/>
      <c r="J84" s="161"/>
      <c r="K84" s="63"/>
      <c r="L84" s="63"/>
      <c r="M84" s="63"/>
      <c r="N84" s="63"/>
      <c r="O84" s="63"/>
      <c r="P84" s="162" t="s">
        <v>194</v>
      </c>
      <c r="Q84" s="163"/>
      <c r="R84" s="163"/>
      <c r="S84" s="163"/>
      <c r="T84" s="163"/>
      <c r="U84" s="164"/>
      <c r="V84" s="165" t="s">
        <v>93</v>
      </c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18"/>
    </row>
    <row r="85" spans="1:62" ht="15">
      <c r="A85" s="13"/>
      <c r="B85" s="62"/>
      <c r="C85" s="159" t="s">
        <v>31</v>
      </c>
      <c r="D85" s="160"/>
      <c r="E85" s="160"/>
      <c r="F85" s="160"/>
      <c r="G85" s="160"/>
      <c r="H85" s="160"/>
      <c r="I85" s="160"/>
      <c r="J85" s="161"/>
      <c r="K85" s="63"/>
      <c r="L85" s="63"/>
      <c r="M85" s="63"/>
      <c r="N85" s="63"/>
      <c r="O85" s="63"/>
      <c r="P85" s="166" t="s">
        <v>21</v>
      </c>
      <c r="Q85" s="169" t="s">
        <v>32</v>
      </c>
      <c r="R85" s="170"/>
      <c r="S85" s="170"/>
      <c r="T85" s="171"/>
      <c r="U85" s="65"/>
      <c r="V85" s="159" t="s">
        <v>33</v>
      </c>
      <c r="W85" s="160"/>
      <c r="X85" s="160"/>
      <c r="Y85" s="160"/>
      <c r="Z85" s="160"/>
      <c r="AA85" s="160"/>
      <c r="AB85" s="160"/>
      <c r="AC85" s="161"/>
      <c r="AD85" s="159" t="s">
        <v>34</v>
      </c>
      <c r="AE85" s="160"/>
      <c r="AF85" s="160"/>
      <c r="AG85" s="160"/>
      <c r="AH85" s="160"/>
      <c r="AI85" s="160"/>
      <c r="AJ85" s="160"/>
      <c r="AK85" s="161"/>
      <c r="AL85" s="159" t="s">
        <v>35</v>
      </c>
      <c r="AM85" s="160"/>
      <c r="AN85" s="160"/>
      <c r="AO85" s="160"/>
      <c r="AP85" s="160"/>
      <c r="AQ85" s="160"/>
      <c r="AR85" s="160"/>
      <c r="AS85" s="161"/>
      <c r="AT85" s="159" t="s">
        <v>36</v>
      </c>
      <c r="AU85" s="160"/>
      <c r="AV85" s="160"/>
      <c r="AW85" s="160"/>
      <c r="AX85" s="160"/>
      <c r="AY85" s="160"/>
      <c r="AZ85" s="160"/>
      <c r="BA85" s="161"/>
      <c r="BB85" s="159" t="s">
        <v>37</v>
      </c>
      <c r="BC85" s="160"/>
      <c r="BD85" s="160"/>
      <c r="BE85" s="160"/>
      <c r="BF85" s="160"/>
      <c r="BG85" s="160"/>
      <c r="BH85" s="160"/>
      <c r="BI85" s="161"/>
      <c r="BJ85" s="118"/>
    </row>
    <row r="86" spans="1:62" ht="15">
      <c r="A86" s="63" t="s">
        <v>38</v>
      </c>
      <c r="B86" s="66" t="s">
        <v>39</v>
      </c>
      <c r="C86" s="13" t="s">
        <v>40</v>
      </c>
      <c r="D86" s="67"/>
      <c r="E86" s="67"/>
      <c r="F86" s="67"/>
      <c r="G86" s="67"/>
      <c r="H86" s="67"/>
      <c r="I86" s="67"/>
      <c r="J86" s="13" t="s">
        <v>41</v>
      </c>
      <c r="K86" s="67"/>
      <c r="L86" s="67"/>
      <c r="M86" s="67"/>
      <c r="N86" s="67"/>
      <c r="O86" s="13" t="s">
        <v>42</v>
      </c>
      <c r="P86" s="167"/>
      <c r="Q86" s="44" t="s">
        <v>21</v>
      </c>
      <c r="R86" s="29" t="s">
        <v>167</v>
      </c>
      <c r="S86" s="29" t="s">
        <v>43</v>
      </c>
      <c r="T86" s="29" t="s">
        <v>104</v>
      </c>
      <c r="U86" s="29" t="s">
        <v>168</v>
      </c>
      <c r="V86" s="63">
        <v>1</v>
      </c>
      <c r="W86" s="63" t="s">
        <v>119</v>
      </c>
      <c r="X86" s="63" t="s">
        <v>120</v>
      </c>
      <c r="Y86" s="63" t="s">
        <v>121</v>
      </c>
      <c r="Z86" s="63" t="s">
        <v>119</v>
      </c>
      <c r="AA86" s="63" t="s">
        <v>120</v>
      </c>
      <c r="AB86" s="63" t="s">
        <v>121</v>
      </c>
      <c r="AC86" s="63">
        <v>2</v>
      </c>
      <c r="AD86" s="63">
        <v>3</v>
      </c>
      <c r="AE86" s="63" t="s">
        <v>119</v>
      </c>
      <c r="AF86" s="63" t="s">
        <v>120</v>
      </c>
      <c r="AG86" s="63" t="s">
        <v>121</v>
      </c>
      <c r="AH86" s="63" t="s">
        <v>119</v>
      </c>
      <c r="AI86" s="63" t="s">
        <v>120</v>
      </c>
      <c r="AJ86" s="63" t="s">
        <v>121</v>
      </c>
      <c r="AK86" s="63">
        <v>4</v>
      </c>
      <c r="AL86" s="63">
        <v>5</v>
      </c>
      <c r="AM86" s="63" t="s">
        <v>119</v>
      </c>
      <c r="AN86" s="63" t="s">
        <v>120</v>
      </c>
      <c r="AO86" s="63" t="s">
        <v>121</v>
      </c>
      <c r="AP86" s="63" t="s">
        <v>119</v>
      </c>
      <c r="AQ86" s="63" t="s">
        <v>120</v>
      </c>
      <c r="AR86" s="63" t="s">
        <v>121</v>
      </c>
      <c r="AS86" s="63">
        <v>6</v>
      </c>
      <c r="AT86" s="63">
        <v>7</v>
      </c>
      <c r="AU86" s="63" t="s">
        <v>119</v>
      </c>
      <c r="AV86" s="63" t="s">
        <v>120</v>
      </c>
      <c r="AW86" s="63" t="s">
        <v>121</v>
      </c>
      <c r="AX86" s="63" t="s">
        <v>119</v>
      </c>
      <c r="AY86" s="63" t="s">
        <v>120</v>
      </c>
      <c r="AZ86" s="63" t="s">
        <v>121</v>
      </c>
      <c r="BA86" s="63">
        <v>8</v>
      </c>
      <c r="BB86" s="63">
        <v>9</v>
      </c>
      <c r="BC86" s="63" t="s">
        <v>119</v>
      </c>
      <c r="BD86" s="63" t="s">
        <v>120</v>
      </c>
      <c r="BE86" s="63" t="s">
        <v>121</v>
      </c>
      <c r="BF86" s="63" t="s">
        <v>119</v>
      </c>
      <c r="BG86" s="63" t="s">
        <v>120</v>
      </c>
      <c r="BH86" s="63" t="s">
        <v>121</v>
      </c>
      <c r="BI86" s="63">
        <v>10</v>
      </c>
      <c r="BJ86" s="118"/>
    </row>
    <row r="87" spans="1:62" ht="15">
      <c r="A87" s="13"/>
      <c r="B87" s="62"/>
      <c r="C87" s="13"/>
      <c r="D87" s="67"/>
      <c r="E87" s="67"/>
      <c r="F87" s="67"/>
      <c r="G87" s="67"/>
      <c r="H87" s="67"/>
      <c r="I87" s="67"/>
      <c r="J87" s="13"/>
      <c r="K87" s="67"/>
      <c r="L87" s="67"/>
      <c r="M87" s="67"/>
      <c r="N87" s="67"/>
      <c r="O87" s="13" t="s">
        <v>44</v>
      </c>
      <c r="P87" s="168"/>
      <c r="Q87" s="28"/>
      <c r="R87" s="29"/>
      <c r="S87" s="29"/>
      <c r="T87" s="29"/>
      <c r="U87" s="29" t="s">
        <v>169</v>
      </c>
      <c r="V87" s="63">
        <v>18</v>
      </c>
      <c r="W87" s="63">
        <v>18</v>
      </c>
      <c r="X87" s="63">
        <v>18</v>
      </c>
      <c r="Y87" s="63">
        <v>18</v>
      </c>
      <c r="Z87" s="63">
        <v>17</v>
      </c>
      <c r="AA87" s="63">
        <v>17</v>
      </c>
      <c r="AB87" s="63">
        <v>17</v>
      </c>
      <c r="AC87" s="63">
        <v>17</v>
      </c>
      <c r="AD87" s="63">
        <v>18</v>
      </c>
      <c r="AE87" s="63">
        <v>18</v>
      </c>
      <c r="AF87" s="63">
        <v>18</v>
      </c>
      <c r="AG87" s="63">
        <v>18</v>
      </c>
      <c r="AH87" s="63">
        <v>17</v>
      </c>
      <c r="AI87" s="63">
        <v>17</v>
      </c>
      <c r="AJ87" s="63">
        <v>17</v>
      </c>
      <c r="AK87" s="63">
        <v>17</v>
      </c>
      <c r="AL87" s="63">
        <v>18</v>
      </c>
      <c r="AM87" s="63">
        <v>18</v>
      </c>
      <c r="AN87" s="63">
        <v>18</v>
      </c>
      <c r="AO87" s="63">
        <v>18</v>
      </c>
      <c r="AP87" s="63">
        <v>17</v>
      </c>
      <c r="AQ87" s="63">
        <v>17</v>
      </c>
      <c r="AR87" s="63">
        <v>17</v>
      </c>
      <c r="AS87" s="63">
        <v>17</v>
      </c>
      <c r="AT87" s="63">
        <v>18</v>
      </c>
      <c r="AU87" s="63">
        <v>18</v>
      </c>
      <c r="AV87" s="63">
        <v>18</v>
      </c>
      <c r="AW87" s="63">
        <v>18</v>
      </c>
      <c r="AX87" s="63">
        <v>18</v>
      </c>
      <c r="AY87" s="63">
        <v>18</v>
      </c>
      <c r="AZ87" s="63">
        <v>18</v>
      </c>
      <c r="BA87" s="63">
        <v>18</v>
      </c>
      <c r="BB87" s="63">
        <v>7</v>
      </c>
      <c r="BC87" s="63">
        <v>7</v>
      </c>
      <c r="BD87" s="63">
        <v>7</v>
      </c>
      <c r="BE87" s="63">
        <v>7</v>
      </c>
      <c r="BF87" s="63">
        <v>8</v>
      </c>
      <c r="BG87" s="63">
        <v>8</v>
      </c>
      <c r="BH87" s="63">
        <v>8</v>
      </c>
      <c r="BI87" s="63">
        <v>8</v>
      </c>
      <c r="BJ87" s="118"/>
    </row>
    <row r="88" spans="1:62" ht="15">
      <c r="A88" s="63">
        <v>1</v>
      </c>
      <c r="B88" s="66">
        <v>2</v>
      </c>
      <c r="C88" s="63">
        <v>3</v>
      </c>
      <c r="D88" s="68"/>
      <c r="E88" s="68"/>
      <c r="F88" s="68"/>
      <c r="G88" s="68"/>
      <c r="H88" s="68"/>
      <c r="I88" s="68"/>
      <c r="J88" s="63">
        <v>4</v>
      </c>
      <c r="K88" s="68"/>
      <c r="L88" s="68"/>
      <c r="M88" s="68"/>
      <c r="N88" s="68"/>
      <c r="O88" s="63">
        <v>5</v>
      </c>
      <c r="P88" s="64"/>
      <c r="Q88" s="64">
        <v>6</v>
      </c>
      <c r="R88" s="69">
        <v>7</v>
      </c>
      <c r="S88" s="69">
        <v>8</v>
      </c>
      <c r="T88" s="69">
        <v>9</v>
      </c>
      <c r="U88" s="69"/>
      <c r="V88" s="63">
        <v>10</v>
      </c>
      <c r="W88" s="63"/>
      <c r="X88" s="63"/>
      <c r="Y88" s="63"/>
      <c r="Z88" s="63"/>
      <c r="AA88" s="63"/>
      <c r="AB88" s="63"/>
      <c r="AC88" s="63">
        <v>11</v>
      </c>
      <c r="AD88" s="63">
        <v>12</v>
      </c>
      <c r="AE88" s="63"/>
      <c r="AF88" s="63"/>
      <c r="AG88" s="63"/>
      <c r="AH88" s="63"/>
      <c r="AI88" s="63"/>
      <c r="AJ88" s="63"/>
      <c r="AK88" s="63">
        <v>13</v>
      </c>
      <c r="AL88" s="63">
        <v>14</v>
      </c>
      <c r="AM88" s="63"/>
      <c r="AN88" s="63"/>
      <c r="AO88" s="63"/>
      <c r="AP88" s="63"/>
      <c r="AQ88" s="63"/>
      <c r="AR88" s="63"/>
      <c r="AS88" s="63">
        <v>15</v>
      </c>
      <c r="AT88" s="63">
        <v>16</v>
      </c>
      <c r="AU88" s="63"/>
      <c r="AV88" s="63"/>
      <c r="AW88" s="63"/>
      <c r="AX88" s="63"/>
      <c r="AY88" s="63"/>
      <c r="AZ88" s="63"/>
      <c r="BA88" s="63">
        <v>17</v>
      </c>
      <c r="BB88" s="63">
        <v>18</v>
      </c>
      <c r="BC88" s="63"/>
      <c r="BD88" s="63"/>
      <c r="BE88" s="63"/>
      <c r="BF88" s="63"/>
      <c r="BG88" s="63"/>
      <c r="BH88" s="63"/>
      <c r="BI88" s="63">
        <v>19</v>
      </c>
      <c r="BJ88" s="118"/>
    </row>
    <row r="89" spans="1:62" ht="15">
      <c r="A89" s="95" t="s">
        <v>151</v>
      </c>
      <c r="B89" s="95" t="s">
        <v>152</v>
      </c>
      <c r="C89" s="77"/>
      <c r="D89" s="78"/>
      <c r="E89" s="78"/>
      <c r="F89" s="78"/>
      <c r="G89" s="78"/>
      <c r="H89" s="78"/>
      <c r="I89" s="78"/>
      <c r="J89" s="77"/>
      <c r="K89" s="78"/>
      <c r="L89" s="78"/>
      <c r="M89" s="78"/>
      <c r="N89" s="78"/>
      <c r="O89" s="77"/>
      <c r="P89" s="113">
        <f aca="true" t="shared" si="41" ref="P89:U89">SUM(P90:P93)</f>
        <v>500</v>
      </c>
      <c r="Q89" s="113">
        <f t="shared" si="41"/>
        <v>258</v>
      </c>
      <c r="R89" s="113">
        <f t="shared" si="41"/>
        <v>138</v>
      </c>
      <c r="S89" s="113">
        <f t="shared" si="41"/>
        <v>0</v>
      </c>
      <c r="T89" s="113">
        <f t="shared" si="41"/>
        <v>120</v>
      </c>
      <c r="U89" s="113">
        <f t="shared" si="41"/>
        <v>242</v>
      </c>
      <c r="V89" s="79"/>
      <c r="W89" s="77"/>
      <c r="X89" s="77"/>
      <c r="Y89" s="77"/>
      <c r="Z89" s="77"/>
      <c r="AA89" s="77"/>
      <c r="AB89" s="77"/>
      <c r="AC89" s="79"/>
      <c r="AD89" s="79"/>
      <c r="AE89" s="77"/>
      <c r="AF89" s="77"/>
      <c r="AG89" s="77"/>
      <c r="AH89" s="77"/>
      <c r="AI89" s="77"/>
      <c r="AJ89" s="77"/>
      <c r="AK89" s="79"/>
      <c r="AL89" s="79"/>
      <c r="AM89" s="77"/>
      <c r="AN89" s="77"/>
      <c r="AO89" s="77"/>
      <c r="AP89" s="77"/>
      <c r="AQ89" s="77"/>
      <c r="AR89" s="77"/>
      <c r="AS89" s="79"/>
      <c r="AT89" s="79"/>
      <c r="AU89" s="77"/>
      <c r="AV89" s="77"/>
      <c r="AW89" s="77"/>
      <c r="AX89" s="77"/>
      <c r="AY89" s="77"/>
      <c r="AZ89" s="77"/>
      <c r="BA89" s="79"/>
      <c r="BB89" s="79"/>
      <c r="BC89" s="77"/>
      <c r="BD89" s="77"/>
      <c r="BE89" s="77"/>
      <c r="BF89" s="77"/>
      <c r="BG89" s="77"/>
      <c r="BH89" s="77"/>
      <c r="BI89" s="79"/>
      <c r="BJ89" s="118"/>
    </row>
    <row r="90" spans="1:62" ht="15">
      <c r="A90" s="101" t="s">
        <v>216</v>
      </c>
      <c r="B90" s="97" t="s">
        <v>253</v>
      </c>
      <c r="C90" s="84" t="str">
        <f>D90&amp;" "&amp;E90&amp;" "&amp;H90&amp;" "&amp;I90</f>
        <v>   </v>
      </c>
      <c r="D90" s="87"/>
      <c r="E90" s="87"/>
      <c r="F90" s="87"/>
      <c r="G90" s="87"/>
      <c r="H90" s="87"/>
      <c r="I90" s="87"/>
      <c r="J90" s="84" t="str">
        <f>K90&amp;" "&amp;L90&amp;" "&amp;M90&amp;" "&amp;N90</f>
        <v>6 6  </v>
      </c>
      <c r="K90" s="87">
        <v>6</v>
      </c>
      <c r="L90" s="87">
        <v>6</v>
      </c>
      <c r="M90" s="87"/>
      <c r="N90" s="87"/>
      <c r="O90" s="83"/>
      <c r="P90" s="92">
        <v>200</v>
      </c>
      <c r="Q90" s="92">
        <f>R90+S90+T90</f>
        <v>102</v>
      </c>
      <c r="R90" s="92">
        <f aca="true" t="shared" si="42" ref="R90:T93">W90*W$6+Z90*Z$6+AE90*AE$6+AH90*AH$6+AM90*AM$6+AP90*AP$6+AU90*AU$6+AX90*AX$6+BC90*BC$6+BF90*BF$6</f>
        <v>34</v>
      </c>
      <c r="S90" s="92">
        <f t="shared" si="42"/>
        <v>0</v>
      </c>
      <c r="T90" s="92">
        <f t="shared" si="42"/>
        <v>68</v>
      </c>
      <c r="U90" s="92">
        <f>P90-Q90</f>
        <v>98</v>
      </c>
      <c r="V90" s="71">
        <f>IF(SUM(W90:Y90)&gt;0,W90&amp;"/"&amp;X90&amp;"/"&amp;Y90,"")</f>
      </c>
      <c r="W90" s="71"/>
      <c r="X90" s="71"/>
      <c r="Y90" s="71"/>
      <c r="Z90" s="71"/>
      <c r="AA90" s="71"/>
      <c r="AB90" s="71"/>
      <c r="AC90" s="71">
        <f>IF(SUM(Z90:AB90)&gt;0,Z90&amp;"/"&amp;AA90&amp;"/"&amp;AB90,"")</f>
      </c>
      <c r="AD90" s="71">
        <f>IF(SUM(AE90:AG90)&gt;0,AE90&amp;"/"&amp;AF90&amp;"/"&amp;AG90,"")</f>
      </c>
      <c r="AE90" s="28"/>
      <c r="AF90" s="28"/>
      <c r="AG90" s="28"/>
      <c r="AH90" s="28"/>
      <c r="AI90" s="28"/>
      <c r="AJ90" s="28"/>
      <c r="AK90" s="71">
        <f>IF(SUM(AH90:AJ90)&gt;0,AH90&amp;"/"&amp;AI90&amp;"/"&amp;AJ90,"")</f>
      </c>
      <c r="AL90" s="71">
        <f>IF(SUM(AM90:AO90)&gt;0,AM90&amp;"/"&amp;AN90&amp;"/"&amp;AO90,"")</f>
      </c>
      <c r="AM90" s="28"/>
      <c r="AN90" s="28"/>
      <c r="AO90" s="28"/>
      <c r="AP90" s="28">
        <v>2</v>
      </c>
      <c r="AQ90" s="28"/>
      <c r="AR90" s="28">
        <v>4</v>
      </c>
      <c r="AS90" s="71" t="str">
        <f>IF(SUM(AP90:AR90)&gt;0,AP90&amp;"/"&amp;AQ90&amp;"/"&amp;AR90,"")</f>
        <v>2//4</v>
      </c>
      <c r="AT90" s="71">
        <f>IF(SUM(AU90:AW90)&gt;0,AU90&amp;"/"&amp;AV90&amp;"/"&amp;AW90,"")</f>
      </c>
      <c r="AU90" s="28"/>
      <c r="AV90" s="28"/>
      <c r="AW90" s="28"/>
      <c r="AX90" s="28"/>
      <c r="AY90" s="28"/>
      <c r="AZ90" s="28"/>
      <c r="BA90" s="71">
        <f>IF(SUM(AX90:AZ90)&gt;0,AX90&amp;"/"&amp;AY90&amp;"/"&amp;AZ90,"")</f>
      </c>
      <c r="BB90" s="71">
        <f>IF(SUM(BC90:BE90)&gt;0,BC90&amp;"/"&amp;BD90&amp;"/"&amp;BE90,"")</f>
      </c>
      <c r="BC90" s="28"/>
      <c r="BD90" s="28"/>
      <c r="BE90" s="28"/>
      <c r="BF90" s="28"/>
      <c r="BG90" s="28"/>
      <c r="BH90" s="28"/>
      <c r="BI90" s="71">
        <f>IF(SUM(BF90:BH90)&gt;0,BF90&amp;"/"&amp;BG90&amp;"/"&amp;BH90,"")</f>
      </c>
      <c r="BJ90" s="118" t="s">
        <v>260</v>
      </c>
    </row>
    <row r="91" spans="1:62" ht="15">
      <c r="A91" s="101" t="s">
        <v>217</v>
      </c>
      <c r="B91" s="97" t="s">
        <v>259</v>
      </c>
      <c r="C91" s="84" t="str">
        <f>D91&amp;" "&amp;E91&amp;" "&amp;H91&amp;" "&amp;I91</f>
        <v>   </v>
      </c>
      <c r="D91" s="87"/>
      <c r="E91" s="87"/>
      <c r="F91" s="87"/>
      <c r="G91" s="87"/>
      <c r="H91" s="87"/>
      <c r="I91" s="87"/>
      <c r="J91" s="84" t="str">
        <f>K91&amp;" "&amp;L91&amp;" "&amp;M91&amp;" "&amp;N91</f>
        <v>7   </v>
      </c>
      <c r="K91" s="87">
        <v>7</v>
      </c>
      <c r="L91" s="87"/>
      <c r="M91" s="87"/>
      <c r="N91" s="87"/>
      <c r="O91" s="83"/>
      <c r="P91" s="92">
        <v>140</v>
      </c>
      <c r="Q91" s="92">
        <f>R91+S91+T91</f>
        <v>72</v>
      </c>
      <c r="R91" s="92">
        <f t="shared" si="42"/>
        <v>36</v>
      </c>
      <c r="S91" s="92">
        <f t="shared" si="42"/>
        <v>0</v>
      </c>
      <c r="T91" s="92">
        <f t="shared" si="42"/>
        <v>36</v>
      </c>
      <c r="U91" s="92">
        <f>P91-Q91</f>
        <v>68</v>
      </c>
      <c r="V91" s="71">
        <f>IF(SUM(W91:Y91)&gt;0,W91&amp;"/"&amp;X91&amp;"/"&amp;Y91,"")</f>
      </c>
      <c r="W91" s="71"/>
      <c r="X91" s="71"/>
      <c r="Y91" s="71"/>
      <c r="Z91" s="71"/>
      <c r="AA91" s="71"/>
      <c r="AB91" s="71"/>
      <c r="AC91" s="71">
        <f>IF(SUM(Z91:AB91)&gt;0,Z91&amp;"/"&amp;AA91&amp;"/"&amp;AB91,"")</f>
      </c>
      <c r="AD91" s="71">
        <f>IF(SUM(AE91:AG91)&gt;0,AE91&amp;"/"&amp;AF91&amp;"/"&amp;AG91,"")</f>
      </c>
      <c r="AE91" s="28"/>
      <c r="AF91" s="28"/>
      <c r="AG91" s="28"/>
      <c r="AH91" s="28"/>
      <c r="AI91" s="28"/>
      <c r="AJ91" s="28"/>
      <c r="AK91" s="71">
        <f>IF(SUM(AH91:AJ91)&gt;0,AH91&amp;"/"&amp;AI91&amp;"/"&amp;AJ91,"")</f>
      </c>
      <c r="AL91" s="71">
        <f>IF(SUM(AM91:AO91)&gt;0,AM91&amp;"/"&amp;AN91&amp;"/"&amp;AO91,"")</f>
      </c>
      <c r="AM91" s="28"/>
      <c r="AN91" s="28"/>
      <c r="AO91" s="28"/>
      <c r="AP91" s="28"/>
      <c r="AQ91" s="28"/>
      <c r="AR91" s="28"/>
      <c r="AS91" s="71">
        <f>IF(SUM(AP91:AR91)&gt;0,AP91&amp;"/"&amp;AQ91&amp;"/"&amp;AR91,"")</f>
      </c>
      <c r="AT91" s="71" t="str">
        <f>IF(SUM(AU91:AW91)&gt;0,AU91&amp;"/"&amp;AV91&amp;"/"&amp;AW91,"")</f>
        <v>2//2</v>
      </c>
      <c r="AU91" s="28">
        <v>2</v>
      </c>
      <c r="AV91" s="28"/>
      <c r="AW91" s="28">
        <v>2</v>
      </c>
      <c r="AX91" s="28"/>
      <c r="AY91" s="28"/>
      <c r="AZ91" s="28"/>
      <c r="BA91" s="71">
        <f>IF(SUM(AX91:AZ91)&gt;0,AX91&amp;"/"&amp;AY91&amp;"/"&amp;AZ91,"")</f>
      </c>
      <c r="BB91" s="71">
        <f>IF(SUM(BC91:BE91)&gt;0,BC91&amp;"/"&amp;BD91&amp;"/"&amp;BE91,"")</f>
      </c>
      <c r="BC91" s="28"/>
      <c r="BD91" s="28"/>
      <c r="BE91" s="28"/>
      <c r="BF91" s="28"/>
      <c r="BG91" s="28"/>
      <c r="BH91" s="28"/>
      <c r="BI91" s="71">
        <f>IF(SUM(BF91:BH91)&gt;0,BF91&amp;"/"&amp;BG91&amp;"/"&amp;BH91,"")</f>
      </c>
      <c r="BJ91" s="118" t="s">
        <v>260</v>
      </c>
    </row>
    <row r="92" spans="1:62" ht="15">
      <c r="A92" s="101" t="s">
        <v>219</v>
      </c>
      <c r="B92" s="97" t="s">
        <v>254</v>
      </c>
      <c r="C92" s="84" t="str">
        <f>D92&amp;" "&amp;E92&amp;" "&amp;H92&amp;" "&amp;I92</f>
        <v>   </v>
      </c>
      <c r="D92" s="87"/>
      <c r="E92" s="87"/>
      <c r="F92" s="87"/>
      <c r="G92" s="87"/>
      <c r="H92" s="87"/>
      <c r="I92" s="87"/>
      <c r="J92" s="84" t="str">
        <f>K92&amp;" "&amp;L92&amp;" "&amp;M92&amp;" "&amp;N92</f>
        <v>8   </v>
      </c>
      <c r="K92" s="87">
        <v>8</v>
      </c>
      <c r="L92" s="87"/>
      <c r="M92" s="87"/>
      <c r="N92" s="87"/>
      <c r="O92" s="83"/>
      <c r="P92" s="92">
        <v>70</v>
      </c>
      <c r="Q92" s="92">
        <f>R92+S92+T92</f>
        <v>36</v>
      </c>
      <c r="R92" s="92">
        <f t="shared" si="42"/>
        <v>36</v>
      </c>
      <c r="S92" s="92">
        <f t="shared" si="42"/>
        <v>0</v>
      </c>
      <c r="T92" s="92">
        <f t="shared" si="42"/>
        <v>0</v>
      </c>
      <c r="U92" s="92">
        <f>P92-Q92</f>
        <v>34</v>
      </c>
      <c r="V92" s="71">
        <f>IF(SUM(W92:Y92)&gt;0,W92&amp;"/"&amp;X92&amp;"/"&amp;Y92,"")</f>
      </c>
      <c r="W92" s="28"/>
      <c r="X92" s="28"/>
      <c r="Y92" s="28"/>
      <c r="Z92" s="28"/>
      <c r="AA92" s="28"/>
      <c r="AB92" s="28"/>
      <c r="AC92" s="71">
        <f>IF(SUM(Z92:AB92)&gt;0,Z92&amp;"/"&amp;AA92&amp;"/"&amp;AB92,"")</f>
      </c>
      <c r="AD92" s="71">
        <f>IF(SUM(AE92:AG92)&gt;0,AE92&amp;"/"&amp;AF92&amp;"/"&amp;AG92,"")</f>
      </c>
      <c r="AE92" s="28"/>
      <c r="AF92" s="28"/>
      <c r="AG92" s="28"/>
      <c r="AH92" s="28"/>
      <c r="AI92" s="28"/>
      <c r="AJ92" s="28"/>
      <c r="AK92" s="71">
        <f>IF(SUM(AH92:AJ92)&gt;0,AH92&amp;"/"&amp;AI92&amp;"/"&amp;AJ92,"")</f>
      </c>
      <c r="AL92" s="71">
        <f>IF(SUM(AM92:AO92)&gt;0,AM92&amp;"/"&amp;AN92&amp;"/"&amp;AO92,"")</f>
      </c>
      <c r="AM92" s="28"/>
      <c r="AN92" s="28"/>
      <c r="AO92" s="28"/>
      <c r="AP92" s="28"/>
      <c r="AQ92" s="28"/>
      <c r="AR92" s="28"/>
      <c r="AS92" s="71">
        <f>IF(SUM(AP92:AR92)&gt;0,AP92&amp;"/"&amp;AQ92&amp;"/"&amp;AR92,"")</f>
      </c>
      <c r="AT92" s="71">
        <f>IF(SUM(AU92:AW92)&gt;0,AU92&amp;"/"&amp;AV92&amp;"/"&amp;AW92,"")</f>
      </c>
      <c r="AU92" s="28"/>
      <c r="AV92" s="28"/>
      <c r="AW92" s="28"/>
      <c r="AX92" s="28">
        <v>2</v>
      </c>
      <c r="AY92" s="28"/>
      <c r="AZ92" s="28"/>
      <c r="BA92" s="71" t="str">
        <f>IF(SUM(AX92:AZ92)&gt;0,AX92&amp;"/"&amp;AY92&amp;"/"&amp;AZ92,"")</f>
        <v>2//</v>
      </c>
      <c r="BB92" s="71">
        <f>IF(SUM(BC92:BE92)&gt;0,BC92&amp;"/"&amp;BD92&amp;"/"&amp;BE92,"")</f>
      </c>
      <c r="BC92" s="28"/>
      <c r="BD92" s="28"/>
      <c r="BE92" s="28"/>
      <c r="BF92" s="28"/>
      <c r="BG92" s="28"/>
      <c r="BH92" s="28"/>
      <c r="BI92" s="71">
        <f>IF(SUM(BF92:BH92)&gt;0,BF92&amp;"/"&amp;BG92&amp;"/"&amp;BH92,"")</f>
      </c>
      <c r="BJ92" s="118" t="s">
        <v>260</v>
      </c>
    </row>
    <row r="93" spans="1:62" ht="15">
      <c r="A93" s="101" t="s">
        <v>245</v>
      </c>
      <c r="B93" s="97" t="s">
        <v>252</v>
      </c>
      <c r="C93" s="84" t="str">
        <f>D93&amp;" "&amp;E93&amp;" "&amp;H93&amp;" "&amp;I93</f>
        <v>10   </v>
      </c>
      <c r="D93" s="87">
        <v>10</v>
      </c>
      <c r="E93" s="87"/>
      <c r="F93" s="87"/>
      <c r="G93" s="87"/>
      <c r="H93" s="87"/>
      <c r="I93" s="87"/>
      <c r="J93" s="84" t="str">
        <f>K93&amp;" "&amp;L93&amp;" "&amp;M93&amp;" "&amp;N93</f>
        <v>   </v>
      </c>
      <c r="K93" s="87"/>
      <c r="L93" s="87"/>
      <c r="M93" s="87"/>
      <c r="N93" s="87"/>
      <c r="O93" s="83"/>
      <c r="P93" s="92">
        <v>90</v>
      </c>
      <c r="Q93" s="92">
        <f>R93+S93+T93</f>
        <v>48</v>
      </c>
      <c r="R93" s="92">
        <f t="shared" si="42"/>
        <v>32</v>
      </c>
      <c r="S93" s="92">
        <f t="shared" si="42"/>
        <v>0</v>
      </c>
      <c r="T93" s="92">
        <f t="shared" si="42"/>
        <v>16</v>
      </c>
      <c r="U93" s="92">
        <f>P93-Q93</f>
        <v>42</v>
      </c>
      <c r="V93" s="71">
        <f>IF(SUM(W93:Y93)&gt;0,W93&amp;"/"&amp;X93&amp;"/"&amp;Y93,"")</f>
      </c>
      <c r="W93" s="28"/>
      <c r="X93" s="28"/>
      <c r="Y93" s="28"/>
      <c r="Z93" s="28"/>
      <c r="AA93" s="28"/>
      <c r="AB93" s="28"/>
      <c r="AC93" s="71">
        <f>IF(SUM(Z93:AB93)&gt;0,Z93&amp;"/"&amp;AA93&amp;"/"&amp;AB93,"")</f>
      </c>
      <c r="AD93" s="71">
        <f>IF(SUM(AE93:AG93)&gt;0,AE93&amp;"/"&amp;AF93&amp;"/"&amp;AG93,"")</f>
      </c>
      <c r="AE93" s="28"/>
      <c r="AF93" s="28"/>
      <c r="AG93" s="28"/>
      <c r="AH93" s="28"/>
      <c r="AI93" s="28"/>
      <c r="AJ93" s="28"/>
      <c r="AK93" s="71">
        <f>IF(SUM(AH93:AJ93)&gt;0,AH93&amp;"/"&amp;AI93&amp;"/"&amp;AJ93,"")</f>
      </c>
      <c r="AL93" s="71">
        <f>IF(SUM(AM93:AO93)&gt;0,AM93&amp;"/"&amp;AN93&amp;"/"&amp;AO93,"")</f>
      </c>
      <c r="AM93" s="28"/>
      <c r="AN93" s="28"/>
      <c r="AO93" s="28"/>
      <c r="AP93" s="28"/>
      <c r="AQ93" s="28"/>
      <c r="AR93" s="28"/>
      <c r="AS93" s="71">
        <f>IF(SUM(AP93:AR93)&gt;0,AP93&amp;"/"&amp;AQ93&amp;"/"&amp;AR93,"")</f>
      </c>
      <c r="AT93" s="71">
        <f>IF(SUM(AU93:AW93)&gt;0,AU93&amp;"/"&amp;AV93&amp;"/"&amp;AW93,"")</f>
      </c>
      <c r="AU93" s="28"/>
      <c r="AV93" s="28"/>
      <c r="AW93" s="28"/>
      <c r="AX93" s="28"/>
      <c r="AY93" s="28"/>
      <c r="AZ93" s="28"/>
      <c r="BA93" s="71">
        <f>IF(SUM(AX93:AZ93)&gt;0,AX93&amp;"/"&amp;AY93&amp;"/"&amp;AZ93,"")</f>
      </c>
      <c r="BB93" s="71">
        <f>IF(SUM(BC93:BE93)&gt;0,BC93&amp;"/"&amp;BD93&amp;"/"&amp;BE93,"")</f>
      </c>
      <c r="BC93" s="28"/>
      <c r="BD93" s="28"/>
      <c r="BE93" s="28"/>
      <c r="BF93" s="28">
        <v>4</v>
      </c>
      <c r="BG93" s="28"/>
      <c r="BH93" s="28">
        <v>2</v>
      </c>
      <c r="BI93" s="71" t="str">
        <f>IF(SUM(BF93:BH93)&gt;0,BF93&amp;"/"&amp;BG93&amp;"/"&amp;BH93,"")</f>
        <v>4//2</v>
      </c>
      <c r="BJ93" s="118" t="s">
        <v>260</v>
      </c>
    </row>
    <row r="94" spans="1:62" ht="15">
      <c r="A94" s="102"/>
      <c r="B94" s="99" t="s">
        <v>89</v>
      </c>
      <c r="C94" s="29"/>
      <c r="D94" s="70"/>
      <c r="E94" s="70"/>
      <c r="F94" s="70"/>
      <c r="G94" s="70"/>
      <c r="H94" s="70"/>
      <c r="I94" s="70"/>
      <c r="J94" s="29"/>
      <c r="K94" s="70"/>
      <c r="L94" s="70"/>
      <c r="M94" s="70"/>
      <c r="N94" s="70"/>
      <c r="O94" s="29"/>
      <c r="P94" s="91">
        <f aca="true" t="shared" si="43" ref="P94:U94">SUM(P90:P93)</f>
        <v>500</v>
      </c>
      <c r="Q94" s="91">
        <f t="shared" si="43"/>
        <v>258</v>
      </c>
      <c r="R94" s="91">
        <f t="shared" si="43"/>
        <v>138</v>
      </c>
      <c r="S94" s="91">
        <f t="shared" si="43"/>
        <v>0</v>
      </c>
      <c r="T94" s="91">
        <f t="shared" si="43"/>
        <v>120</v>
      </c>
      <c r="U94" s="91">
        <f t="shared" si="43"/>
        <v>242</v>
      </c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118"/>
    </row>
    <row r="95" spans="1:62" ht="15.75">
      <c r="A95" s="43" t="s">
        <v>226</v>
      </c>
      <c r="B95" s="35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1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T95" s="19"/>
      <c r="BJ95" s="118"/>
    </row>
    <row r="96" spans="1:62" ht="15.75">
      <c r="A96" s="17"/>
      <c r="C96" s="15"/>
      <c r="D96" s="21"/>
      <c r="E96" s="21"/>
      <c r="F96" s="21"/>
      <c r="G96" s="21"/>
      <c r="H96" s="21"/>
      <c r="I96" s="21"/>
      <c r="J96" s="15"/>
      <c r="K96" s="21"/>
      <c r="L96" s="21"/>
      <c r="M96" s="21"/>
      <c r="N96" s="21"/>
      <c r="O96" s="15"/>
      <c r="P96" s="30"/>
      <c r="Q96" s="16"/>
      <c r="R96" s="15"/>
      <c r="S96" s="15"/>
      <c r="T96" s="15"/>
      <c r="U96" s="15"/>
      <c r="BJ96" s="118"/>
    </row>
    <row r="97" spans="1:62" ht="15">
      <c r="A97" s="13"/>
      <c r="B97" s="62"/>
      <c r="C97" s="159" t="s">
        <v>30</v>
      </c>
      <c r="D97" s="160"/>
      <c r="E97" s="160"/>
      <c r="F97" s="160"/>
      <c r="G97" s="160"/>
      <c r="H97" s="160"/>
      <c r="I97" s="160"/>
      <c r="J97" s="161"/>
      <c r="K97" s="63"/>
      <c r="L97" s="63"/>
      <c r="M97" s="63"/>
      <c r="N97" s="63"/>
      <c r="O97" s="63"/>
      <c r="P97" s="162" t="s">
        <v>194</v>
      </c>
      <c r="Q97" s="163"/>
      <c r="R97" s="163"/>
      <c r="S97" s="163"/>
      <c r="T97" s="163"/>
      <c r="U97" s="164"/>
      <c r="V97" s="165" t="s">
        <v>93</v>
      </c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18"/>
    </row>
    <row r="98" spans="1:62" ht="15">
      <c r="A98" s="13"/>
      <c r="B98" s="62"/>
      <c r="C98" s="159" t="s">
        <v>31</v>
      </c>
      <c r="D98" s="160"/>
      <c r="E98" s="160"/>
      <c r="F98" s="160"/>
      <c r="G98" s="160"/>
      <c r="H98" s="160"/>
      <c r="I98" s="160"/>
      <c r="J98" s="161"/>
      <c r="K98" s="63"/>
      <c r="L98" s="63"/>
      <c r="M98" s="63"/>
      <c r="N98" s="63"/>
      <c r="O98" s="63"/>
      <c r="P98" s="166" t="s">
        <v>21</v>
      </c>
      <c r="Q98" s="169" t="s">
        <v>32</v>
      </c>
      <c r="R98" s="170"/>
      <c r="S98" s="170"/>
      <c r="T98" s="171"/>
      <c r="U98" s="65"/>
      <c r="V98" s="159" t="s">
        <v>33</v>
      </c>
      <c r="W98" s="160"/>
      <c r="X98" s="160"/>
      <c r="Y98" s="160"/>
      <c r="Z98" s="160"/>
      <c r="AA98" s="160"/>
      <c r="AB98" s="160"/>
      <c r="AC98" s="161"/>
      <c r="AD98" s="159" t="s">
        <v>34</v>
      </c>
      <c r="AE98" s="160"/>
      <c r="AF98" s="160"/>
      <c r="AG98" s="160"/>
      <c r="AH98" s="160"/>
      <c r="AI98" s="160"/>
      <c r="AJ98" s="160"/>
      <c r="AK98" s="161"/>
      <c r="AL98" s="159" t="s">
        <v>35</v>
      </c>
      <c r="AM98" s="160"/>
      <c r="AN98" s="160"/>
      <c r="AO98" s="160"/>
      <c r="AP98" s="160"/>
      <c r="AQ98" s="160"/>
      <c r="AR98" s="160"/>
      <c r="AS98" s="161"/>
      <c r="AT98" s="159" t="s">
        <v>36</v>
      </c>
      <c r="AU98" s="160"/>
      <c r="AV98" s="160"/>
      <c r="AW98" s="160"/>
      <c r="AX98" s="160"/>
      <c r="AY98" s="160"/>
      <c r="AZ98" s="160"/>
      <c r="BA98" s="161"/>
      <c r="BB98" s="159" t="s">
        <v>37</v>
      </c>
      <c r="BC98" s="160"/>
      <c r="BD98" s="160"/>
      <c r="BE98" s="160"/>
      <c r="BF98" s="160"/>
      <c r="BG98" s="160"/>
      <c r="BH98" s="160"/>
      <c r="BI98" s="161"/>
      <c r="BJ98" s="118"/>
    </row>
    <row r="99" spans="1:62" ht="15">
      <c r="A99" s="63" t="s">
        <v>38</v>
      </c>
      <c r="B99" s="66" t="s">
        <v>39</v>
      </c>
      <c r="C99" s="13" t="s">
        <v>40</v>
      </c>
      <c r="D99" s="67"/>
      <c r="E99" s="67"/>
      <c r="F99" s="67"/>
      <c r="G99" s="67"/>
      <c r="H99" s="67"/>
      <c r="I99" s="67"/>
      <c r="J99" s="13" t="s">
        <v>41</v>
      </c>
      <c r="K99" s="67"/>
      <c r="L99" s="67"/>
      <c r="M99" s="67"/>
      <c r="N99" s="67"/>
      <c r="O99" s="13" t="s">
        <v>42</v>
      </c>
      <c r="P99" s="167"/>
      <c r="Q99" s="44" t="s">
        <v>21</v>
      </c>
      <c r="R99" s="29" t="s">
        <v>167</v>
      </c>
      <c r="S99" s="29" t="s">
        <v>43</v>
      </c>
      <c r="T99" s="29" t="s">
        <v>104</v>
      </c>
      <c r="U99" s="29" t="s">
        <v>168</v>
      </c>
      <c r="V99" s="63">
        <v>1</v>
      </c>
      <c r="W99" s="63" t="s">
        <v>119</v>
      </c>
      <c r="X99" s="63" t="s">
        <v>120</v>
      </c>
      <c r="Y99" s="63" t="s">
        <v>121</v>
      </c>
      <c r="Z99" s="63" t="s">
        <v>119</v>
      </c>
      <c r="AA99" s="63" t="s">
        <v>120</v>
      </c>
      <c r="AB99" s="63" t="s">
        <v>121</v>
      </c>
      <c r="AC99" s="63">
        <v>2</v>
      </c>
      <c r="AD99" s="63">
        <v>3</v>
      </c>
      <c r="AE99" s="63" t="s">
        <v>119</v>
      </c>
      <c r="AF99" s="63" t="s">
        <v>120</v>
      </c>
      <c r="AG99" s="63" t="s">
        <v>121</v>
      </c>
      <c r="AH99" s="63" t="s">
        <v>119</v>
      </c>
      <c r="AI99" s="63" t="s">
        <v>120</v>
      </c>
      <c r="AJ99" s="63" t="s">
        <v>121</v>
      </c>
      <c r="AK99" s="63">
        <v>4</v>
      </c>
      <c r="AL99" s="63">
        <v>5</v>
      </c>
      <c r="AM99" s="63" t="s">
        <v>119</v>
      </c>
      <c r="AN99" s="63" t="s">
        <v>120</v>
      </c>
      <c r="AO99" s="63" t="s">
        <v>121</v>
      </c>
      <c r="AP99" s="63" t="s">
        <v>119</v>
      </c>
      <c r="AQ99" s="63" t="s">
        <v>120</v>
      </c>
      <c r="AR99" s="63" t="s">
        <v>121</v>
      </c>
      <c r="AS99" s="63">
        <v>6</v>
      </c>
      <c r="AT99" s="63">
        <v>7</v>
      </c>
      <c r="AU99" s="63" t="s">
        <v>119</v>
      </c>
      <c r="AV99" s="63" t="s">
        <v>120</v>
      </c>
      <c r="AW99" s="63" t="s">
        <v>121</v>
      </c>
      <c r="AX99" s="63" t="s">
        <v>119</v>
      </c>
      <c r="AY99" s="63" t="s">
        <v>120</v>
      </c>
      <c r="AZ99" s="63" t="s">
        <v>121</v>
      </c>
      <c r="BA99" s="63">
        <v>8</v>
      </c>
      <c r="BB99" s="63">
        <v>9</v>
      </c>
      <c r="BC99" s="63" t="s">
        <v>119</v>
      </c>
      <c r="BD99" s="63" t="s">
        <v>120</v>
      </c>
      <c r="BE99" s="63" t="s">
        <v>121</v>
      </c>
      <c r="BF99" s="63" t="s">
        <v>119</v>
      </c>
      <c r="BG99" s="63" t="s">
        <v>120</v>
      </c>
      <c r="BH99" s="63" t="s">
        <v>121</v>
      </c>
      <c r="BI99" s="63">
        <v>10</v>
      </c>
      <c r="BJ99" s="118"/>
    </row>
    <row r="100" spans="1:62" ht="15">
      <c r="A100" s="13"/>
      <c r="B100" s="62"/>
      <c r="C100" s="13"/>
      <c r="D100" s="67"/>
      <c r="E100" s="67"/>
      <c r="F100" s="67"/>
      <c r="G100" s="67"/>
      <c r="H100" s="67"/>
      <c r="I100" s="67"/>
      <c r="J100" s="13"/>
      <c r="K100" s="67"/>
      <c r="L100" s="67"/>
      <c r="M100" s="67"/>
      <c r="N100" s="67"/>
      <c r="O100" s="13" t="s">
        <v>44</v>
      </c>
      <c r="P100" s="168"/>
      <c r="Q100" s="28"/>
      <c r="R100" s="29"/>
      <c r="S100" s="29"/>
      <c r="T100" s="29"/>
      <c r="U100" s="29" t="s">
        <v>169</v>
      </c>
      <c r="V100" s="63">
        <v>18</v>
      </c>
      <c r="W100" s="63">
        <v>18</v>
      </c>
      <c r="X100" s="63">
        <v>18</v>
      </c>
      <c r="Y100" s="63">
        <v>18</v>
      </c>
      <c r="Z100" s="63">
        <v>17</v>
      </c>
      <c r="AA100" s="63">
        <v>17</v>
      </c>
      <c r="AB100" s="63">
        <v>17</v>
      </c>
      <c r="AC100" s="63">
        <v>17</v>
      </c>
      <c r="AD100" s="63">
        <v>18</v>
      </c>
      <c r="AE100" s="63">
        <v>18</v>
      </c>
      <c r="AF100" s="63">
        <v>18</v>
      </c>
      <c r="AG100" s="63">
        <v>18</v>
      </c>
      <c r="AH100" s="63">
        <v>17</v>
      </c>
      <c r="AI100" s="63">
        <v>17</v>
      </c>
      <c r="AJ100" s="63">
        <v>17</v>
      </c>
      <c r="AK100" s="63">
        <v>17</v>
      </c>
      <c r="AL100" s="63">
        <v>18</v>
      </c>
      <c r="AM100" s="63">
        <v>18</v>
      </c>
      <c r="AN100" s="63">
        <v>18</v>
      </c>
      <c r="AO100" s="63">
        <v>18</v>
      </c>
      <c r="AP100" s="63">
        <v>17</v>
      </c>
      <c r="AQ100" s="63">
        <v>17</v>
      </c>
      <c r="AR100" s="63">
        <v>17</v>
      </c>
      <c r="AS100" s="63">
        <v>17</v>
      </c>
      <c r="AT100" s="63">
        <v>18</v>
      </c>
      <c r="AU100" s="63">
        <v>18</v>
      </c>
      <c r="AV100" s="63">
        <v>18</v>
      </c>
      <c r="AW100" s="63">
        <v>18</v>
      </c>
      <c r="AX100" s="63">
        <v>18</v>
      </c>
      <c r="AY100" s="63">
        <v>18</v>
      </c>
      <c r="AZ100" s="63">
        <v>18</v>
      </c>
      <c r="BA100" s="63">
        <v>18</v>
      </c>
      <c r="BB100" s="63">
        <v>7</v>
      </c>
      <c r="BC100" s="63">
        <v>7</v>
      </c>
      <c r="BD100" s="63">
        <v>7</v>
      </c>
      <c r="BE100" s="63">
        <v>7</v>
      </c>
      <c r="BF100" s="63">
        <v>8</v>
      </c>
      <c r="BG100" s="63">
        <v>8</v>
      </c>
      <c r="BH100" s="63">
        <v>8</v>
      </c>
      <c r="BI100" s="63">
        <v>8</v>
      </c>
      <c r="BJ100" s="118"/>
    </row>
    <row r="101" spans="1:62" ht="15">
      <c r="A101" s="63">
        <v>1</v>
      </c>
      <c r="B101" s="66">
        <v>2</v>
      </c>
      <c r="C101" s="63">
        <v>3</v>
      </c>
      <c r="D101" s="68"/>
      <c r="E101" s="68"/>
      <c r="F101" s="68"/>
      <c r="G101" s="68"/>
      <c r="H101" s="68"/>
      <c r="I101" s="68"/>
      <c r="J101" s="63">
        <v>4</v>
      </c>
      <c r="K101" s="68"/>
      <c r="L101" s="68"/>
      <c r="M101" s="68"/>
      <c r="N101" s="68"/>
      <c r="O101" s="63">
        <v>5</v>
      </c>
      <c r="P101" s="64"/>
      <c r="Q101" s="64">
        <v>6</v>
      </c>
      <c r="R101" s="69">
        <v>7</v>
      </c>
      <c r="S101" s="69">
        <v>8</v>
      </c>
      <c r="T101" s="69">
        <v>9</v>
      </c>
      <c r="U101" s="69"/>
      <c r="V101" s="63">
        <v>10</v>
      </c>
      <c r="W101" s="63"/>
      <c r="X101" s="63"/>
      <c r="Y101" s="63"/>
      <c r="Z101" s="63"/>
      <c r="AA101" s="63"/>
      <c r="AB101" s="63"/>
      <c r="AC101" s="63">
        <v>11</v>
      </c>
      <c r="AD101" s="63">
        <v>12</v>
      </c>
      <c r="AE101" s="63"/>
      <c r="AF101" s="63"/>
      <c r="AG101" s="63"/>
      <c r="AH101" s="63"/>
      <c r="AI101" s="63"/>
      <c r="AJ101" s="63"/>
      <c r="AK101" s="63">
        <v>13</v>
      </c>
      <c r="AL101" s="63">
        <v>14</v>
      </c>
      <c r="AM101" s="63"/>
      <c r="AN101" s="63"/>
      <c r="AO101" s="63"/>
      <c r="AP101" s="63"/>
      <c r="AQ101" s="63"/>
      <c r="AR101" s="63"/>
      <c r="AS101" s="63">
        <v>15</v>
      </c>
      <c r="AT101" s="63">
        <v>16</v>
      </c>
      <c r="AU101" s="63"/>
      <c r="AV101" s="63"/>
      <c r="AW101" s="63"/>
      <c r="AX101" s="63"/>
      <c r="AY101" s="63"/>
      <c r="AZ101" s="63"/>
      <c r="BA101" s="63">
        <v>17</v>
      </c>
      <c r="BB101" s="63">
        <v>18</v>
      </c>
      <c r="BC101" s="63"/>
      <c r="BD101" s="63"/>
      <c r="BE101" s="63"/>
      <c r="BF101" s="63"/>
      <c r="BG101" s="63"/>
      <c r="BH101" s="63"/>
      <c r="BI101" s="63">
        <v>19</v>
      </c>
      <c r="BJ101" s="118"/>
    </row>
    <row r="102" spans="1:62" ht="15">
      <c r="A102" s="95" t="s">
        <v>151</v>
      </c>
      <c r="B102" s="95" t="s">
        <v>152</v>
      </c>
      <c r="C102" s="77"/>
      <c r="D102" s="78"/>
      <c r="E102" s="78"/>
      <c r="F102" s="78"/>
      <c r="G102" s="78"/>
      <c r="H102" s="78"/>
      <c r="I102" s="78"/>
      <c r="J102" s="77"/>
      <c r="K102" s="78"/>
      <c r="L102" s="78"/>
      <c r="M102" s="78"/>
      <c r="N102" s="78"/>
      <c r="O102" s="77"/>
      <c r="P102" s="113">
        <f aca="true" t="shared" si="44" ref="P102:U102">SUM(P103:P107)</f>
        <v>500</v>
      </c>
      <c r="Q102" s="113">
        <f t="shared" si="44"/>
        <v>258</v>
      </c>
      <c r="R102" s="113">
        <f t="shared" si="44"/>
        <v>138</v>
      </c>
      <c r="S102" s="113">
        <f t="shared" si="44"/>
        <v>0</v>
      </c>
      <c r="T102" s="113">
        <f t="shared" si="44"/>
        <v>120</v>
      </c>
      <c r="U102" s="113">
        <f t="shared" si="44"/>
        <v>242</v>
      </c>
      <c r="V102" s="79"/>
      <c r="W102" s="77"/>
      <c r="X102" s="77"/>
      <c r="Y102" s="77"/>
      <c r="Z102" s="77"/>
      <c r="AA102" s="77"/>
      <c r="AB102" s="77"/>
      <c r="AC102" s="79"/>
      <c r="AD102" s="79"/>
      <c r="AE102" s="77"/>
      <c r="AF102" s="77"/>
      <c r="AG102" s="77"/>
      <c r="AH102" s="77"/>
      <c r="AI102" s="77"/>
      <c r="AJ102" s="77"/>
      <c r="AK102" s="79"/>
      <c r="AL102" s="79"/>
      <c r="AM102" s="77"/>
      <c r="AN102" s="77"/>
      <c r="AO102" s="77"/>
      <c r="AP102" s="77"/>
      <c r="AQ102" s="77"/>
      <c r="AR102" s="77"/>
      <c r="AS102" s="79"/>
      <c r="AT102" s="79"/>
      <c r="AU102" s="77"/>
      <c r="AV102" s="77"/>
      <c r="AW102" s="77"/>
      <c r="AX102" s="77"/>
      <c r="AY102" s="77"/>
      <c r="AZ102" s="77"/>
      <c r="BA102" s="79"/>
      <c r="BB102" s="79"/>
      <c r="BC102" s="77"/>
      <c r="BD102" s="77"/>
      <c r="BE102" s="77"/>
      <c r="BF102" s="77"/>
      <c r="BG102" s="77"/>
      <c r="BH102" s="77"/>
      <c r="BI102" s="79"/>
      <c r="BJ102" s="118"/>
    </row>
    <row r="103" spans="1:62" ht="15">
      <c r="A103" s="101" t="s">
        <v>216</v>
      </c>
      <c r="B103" s="97" t="s">
        <v>255</v>
      </c>
      <c r="C103" s="84" t="str">
        <f>D103&amp;" "&amp;E103&amp;" "&amp;H103&amp;" "&amp;I103</f>
        <v>   </v>
      </c>
      <c r="D103" s="87"/>
      <c r="E103" s="87"/>
      <c r="F103" s="87"/>
      <c r="G103" s="87"/>
      <c r="H103" s="87"/>
      <c r="I103" s="87"/>
      <c r="J103" s="84" t="str">
        <f>K103&amp;" "&amp;L103&amp;" "&amp;M103&amp;" "&amp;N103</f>
        <v>6   </v>
      </c>
      <c r="K103" s="87">
        <v>6</v>
      </c>
      <c r="L103" s="87"/>
      <c r="M103" s="87"/>
      <c r="N103" s="87"/>
      <c r="O103" s="83"/>
      <c r="P103" s="92">
        <v>100</v>
      </c>
      <c r="Q103" s="92">
        <f>R103+S103+T103</f>
        <v>51</v>
      </c>
      <c r="R103" s="92">
        <f aca="true" t="shared" si="45" ref="R103:T107">W103*W$6+Z103*Z$6+AE103*AE$6+AH103*AH$6+AM103*AM$6+AP103*AP$6+AU103*AU$6+AX103*AX$6+BC103*BC$6+BF103*BF$6</f>
        <v>17</v>
      </c>
      <c r="S103" s="92">
        <f t="shared" si="45"/>
        <v>0</v>
      </c>
      <c r="T103" s="92">
        <f t="shared" si="45"/>
        <v>34</v>
      </c>
      <c r="U103" s="92">
        <f>P103-Q103</f>
        <v>49</v>
      </c>
      <c r="V103" s="71">
        <f>IF(SUM(W103:Y103)&gt;0,W103&amp;"/"&amp;X103&amp;"/"&amp;Y103,"")</f>
      </c>
      <c r="W103" s="71"/>
      <c r="X103" s="71"/>
      <c r="Y103" s="71"/>
      <c r="Z103" s="71"/>
      <c r="AA103" s="71"/>
      <c r="AB103" s="71"/>
      <c r="AC103" s="71">
        <f>IF(SUM(Z103:AB103)&gt;0,Z103&amp;"/"&amp;AA103&amp;"/"&amp;AB103,"")</f>
      </c>
      <c r="AD103" s="71">
        <f>IF(SUM(AE103:AG103)&gt;0,AE103&amp;"/"&amp;AF103&amp;"/"&amp;AG103,"")</f>
      </c>
      <c r="AE103" s="28"/>
      <c r="AF103" s="28"/>
      <c r="AG103" s="28"/>
      <c r="AH103" s="28"/>
      <c r="AI103" s="28"/>
      <c r="AJ103" s="28"/>
      <c r="AK103" s="71">
        <f>IF(SUM(AH103:AJ103)&gt;0,AH103&amp;"/"&amp;AI103&amp;"/"&amp;AJ103,"")</f>
      </c>
      <c r="AL103" s="71">
        <f>IF(SUM(AM103:AO103)&gt;0,AM103&amp;"/"&amp;AN103&amp;"/"&amp;AO103,"")</f>
      </c>
      <c r="AM103" s="28"/>
      <c r="AN103" s="28"/>
      <c r="AO103" s="28"/>
      <c r="AP103" s="28">
        <v>1</v>
      </c>
      <c r="AQ103" s="28"/>
      <c r="AR103" s="28">
        <v>2</v>
      </c>
      <c r="AS103" s="71" t="str">
        <f>IF(SUM(AP103:AR103)&gt;0,AP103&amp;"/"&amp;AQ103&amp;"/"&amp;AR103,"")</f>
        <v>1//2</v>
      </c>
      <c r="AT103" s="71">
        <f>IF(SUM(AU103:AW103)&gt;0,AU103&amp;"/"&amp;AV103&amp;"/"&amp;AW103,"")</f>
      </c>
      <c r="AU103" s="28"/>
      <c r="AV103" s="28"/>
      <c r="AW103" s="28"/>
      <c r="AX103" s="28"/>
      <c r="AY103" s="28"/>
      <c r="AZ103" s="28"/>
      <c r="BA103" s="71">
        <f>IF(SUM(AX103:AZ103)&gt;0,AX103&amp;"/"&amp;AY103&amp;"/"&amp;AZ103,"")</f>
      </c>
      <c r="BB103" s="71">
        <f>IF(SUM(BC103:BE103)&gt;0,BC103&amp;"/"&amp;BD103&amp;"/"&amp;BE103,"")</f>
      </c>
      <c r="BC103" s="28"/>
      <c r="BD103" s="28"/>
      <c r="BE103" s="28"/>
      <c r="BF103" s="28"/>
      <c r="BG103" s="28"/>
      <c r="BH103" s="28"/>
      <c r="BI103" s="71">
        <f>IF(SUM(BF103:BH103)&gt;0,BF103&amp;"/"&amp;BG103&amp;"/"&amp;BH103,"")</f>
      </c>
      <c r="BJ103" s="118" t="s">
        <v>260</v>
      </c>
    </row>
    <row r="104" spans="1:62" ht="15">
      <c r="A104" s="101" t="s">
        <v>217</v>
      </c>
      <c r="B104" s="97" t="s">
        <v>256</v>
      </c>
      <c r="C104" s="84" t="str">
        <f>D104&amp;" "&amp;E104&amp;" "&amp;H104&amp;" "&amp;I104</f>
        <v>   </v>
      </c>
      <c r="D104" s="87"/>
      <c r="E104" s="87"/>
      <c r="F104" s="87"/>
      <c r="G104" s="87"/>
      <c r="H104" s="87"/>
      <c r="I104" s="87"/>
      <c r="J104" s="84" t="str">
        <f>K104&amp;" "&amp;L104&amp;" "&amp;M104&amp;" "&amp;N104</f>
        <v>6   </v>
      </c>
      <c r="K104" s="87">
        <v>6</v>
      </c>
      <c r="L104" s="87"/>
      <c r="M104" s="87"/>
      <c r="N104" s="87"/>
      <c r="O104" s="83"/>
      <c r="P104" s="92">
        <v>100</v>
      </c>
      <c r="Q104" s="92">
        <f>R104+S104+T104</f>
        <v>51</v>
      </c>
      <c r="R104" s="92">
        <f t="shared" si="45"/>
        <v>17</v>
      </c>
      <c r="S104" s="92">
        <f t="shared" si="45"/>
        <v>0</v>
      </c>
      <c r="T104" s="92">
        <f t="shared" si="45"/>
        <v>34</v>
      </c>
      <c r="U104" s="92">
        <f>P104-Q104</f>
        <v>49</v>
      </c>
      <c r="V104" s="71">
        <f>IF(SUM(W104:Y104)&gt;0,W104&amp;"/"&amp;X104&amp;"/"&amp;Y104,"")</f>
      </c>
      <c r="W104" s="71"/>
      <c r="X104" s="71"/>
      <c r="Y104" s="71"/>
      <c r="Z104" s="71"/>
      <c r="AA104" s="71"/>
      <c r="AB104" s="71"/>
      <c r="AC104" s="71">
        <f>IF(SUM(Z104:AB104)&gt;0,Z104&amp;"/"&amp;AA104&amp;"/"&amp;AB104,"")</f>
      </c>
      <c r="AD104" s="71">
        <f>IF(SUM(AE104:AG104)&gt;0,AE104&amp;"/"&amp;AF104&amp;"/"&amp;AG104,"")</f>
      </c>
      <c r="AE104" s="28"/>
      <c r="AF104" s="28"/>
      <c r="AG104" s="28"/>
      <c r="AH104" s="28"/>
      <c r="AI104" s="28"/>
      <c r="AJ104" s="28"/>
      <c r="AK104" s="71">
        <f>IF(SUM(AH104:AJ104)&gt;0,AH104&amp;"/"&amp;AI104&amp;"/"&amp;AJ104,"")</f>
      </c>
      <c r="AL104" s="71">
        <f>IF(SUM(AM104:AO104)&gt;0,AM104&amp;"/"&amp;AN104&amp;"/"&amp;AO104,"")</f>
      </c>
      <c r="AM104" s="28"/>
      <c r="AN104" s="28"/>
      <c r="AO104" s="28"/>
      <c r="AP104" s="28">
        <v>1</v>
      </c>
      <c r="AQ104" s="28"/>
      <c r="AR104" s="28">
        <v>2</v>
      </c>
      <c r="AS104" s="71" t="str">
        <f>IF(SUM(AP104:AR104)&gt;0,AP104&amp;"/"&amp;AQ104&amp;"/"&amp;AR104,"")</f>
        <v>1//2</v>
      </c>
      <c r="AT104" s="71">
        <f>IF(SUM(AU104:AW104)&gt;0,AU104&amp;"/"&amp;AV104&amp;"/"&amp;AW104,"")</f>
      </c>
      <c r="AU104" s="28"/>
      <c r="AV104" s="28"/>
      <c r="AW104" s="28"/>
      <c r="AX104" s="28"/>
      <c r="AY104" s="28"/>
      <c r="AZ104" s="28"/>
      <c r="BA104" s="71">
        <f>IF(SUM(AX104:AZ104)&gt;0,AX104&amp;"/"&amp;AY104&amp;"/"&amp;AZ104,"")</f>
      </c>
      <c r="BB104" s="71">
        <f>IF(SUM(BC104:BE104)&gt;0,BC104&amp;"/"&amp;BD104&amp;"/"&amp;BE104,"")</f>
      </c>
      <c r="BC104" s="28"/>
      <c r="BD104" s="28"/>
      <c r="BE104" s="28"/>
      <c r="BF104" s="28"/>
      <c r="BG104" s="28"/>
      <c r="BH104" s="28"/>
      <c r="BI104" s="71">
        <f>IF(SUM(BF104:BH104)&gt;0,BF104&amp;"/"&amp;BG104&amp;"/"&amp;BH104,"")</f>
      </c>
      <c r="BJ104" s="118" t="s">
        <v>260</v>
      </c>
    </row>
    <row r="105" spans="1:62" ht="15">
      <c r="A105" s="101" t="s">
        <v>218</v>
      </c>
      <c r="B105" s="97" t="s">
        <v>231</v>
      </c>
      <c r="C105" s="84" t="str">
        <f>D105&amp;" "&amp;E105&amp;" "&amp;H105&amp;" "&amp;I105</f>
        <v>   </v>
      </c>
      <c r="D105" s="87"/>
      <c r="E105" s="87"/>
      <c r="F105" s="87"/>
      <c r="G105" s="87"/>
      <c r="H105" s="87"/>
      <c r="I105" s="87"/>
      <c r="J105" s="84" t="str">
        <f>K105&amp;" "&amp;L105&amp;" "&amp;M105&amp;" "&amp;N105</f>
        <v>7   </v>
      </c>
      <c r="K105" s="87">
        <v>7</v>
      </c>
      <c r="L105" s="87"/>
      <c r="M105" s="87"/>
      <c r="N105" s="87"/>
      <c r="O105" s="83"/>
      <c r="P105" s="92">
        <v>140</v>
      </c>
      <c r="Q105" s="92">
        <f>R105+S105+T105</f>
        <v>72</v>
      </c>
      <c r="R105" s="92">
        <f t="shared" si="45"/>
        <v>36</v>
      </c>
      <c r="S105" s="92">
        <f t="shared" si="45"/>
        <v>0</v>
      </c>
      <c r="T105" s="92">
        <f t="shared" si="45"/>
        <v>36</v>
      </c>
      <c r="U105" s="92">
        <f>P105-Q105</f>
        <v>68</v>
      </c>
      <c r="V105" s="71">
        <f>IF(SUM(W105:Y105)&gt;0,W105&amp;"/"&amp;X105&amp;"/"&amp;Y105,"")</f>
      </c>
      <c r="W105" s="28"/>
      <c r="X105" s="28"/>
      <c r="Y105" s="28"/>
      <c r="Z105" s="28"/>
      <c r="AA105" s="28"/>
      <c r="AB105" s="28"/>
      <c r="AC105" s="71">
        <f>IF(SUM(Z105:AB105)&gt;0,Z105&amp;"/"&amp;AA105&amp;"/"&amp;AB105,"")</f>
      </c>
      <c r="AD105" s="71">
        <f>IF(SUM(AE105:AG105)&gt;0,AE105&amp;"/"&amp;AF105&amp;"/"&amp;AG105,"")</f>
      </c>
      <c r="AE105" s="28"/>
      <c r="AF105" s="28"/>
      <c r="AG105" s="28"/>
      <c r="AH105" s="28"/>
      <c r="AI105" s="28"/>
      <c r="AJ105" s="28"/>
      <c r="AK105" s="71">
        <f>IF(SUM(AH105:AJ105)&gt;0,AH105&amp;"/"&amp;AI105&amp;"/"&amp;AJ105,"")</f>
      </c>
      <c r="AL105" s="71">
        <f>IF(SUM(AM105:AO105)&gt;0,AM105&amp;"/"&amp;AN105&amp;"/"&amp;AO105,"")</f>
      </c>
      <c r="AM105" s="28"/>
      <c r="AN105" s="28"/>
      <c r="AO105" s="28"/>
      <c r="AP105" s="28"/>
      <c r="AQ105" s="28"/>
      <c r="AR105" s="28"/>
      <c r="AS105" s="71">
        <f>IF(SUM(AP105:AR105)&gt;0,AP105&amp;"/"&amp;AQ105&amp;"/"&amp;AR105,"")</f>
      </c>
      <c r="AT105" s="71" t="str">
        <f>IF(SUM(AU105:AW105)&gt;0,AU105&amp;"/"&amp;AV105&amp;"/"&amp;AW105,"")</f>
        <v>2//2</v>
      </c>
      <c r="AU105" s="28">
        <v>2</v>
      </c>
      <c r="AV105" s="28"/>
      <c r="AW105" s="28">
        <v>2</v>
      </c>
      <c r="AX105" s="28"/>
      <c r="AY105" s="28"/>
      <c r="AZ105" s="28"/>
      <c r="BA105" s="71">
        <f>IF(SUM(AX105:AZ105)&gt;0,AX105&amp;"/"&amp;AY105&amp;"/"&amp;AZ105,"")</f>
      </c>
      <c r="BB105" s="71">
        <f>IF(SUM(BC105:BE105)&gt;0,BC105&amp;"/"&amp;BD105&amp;"/"&amp;BE105,"")</f>
      </c>
      <c r="BC105" s="28"/>
      <c r="BD105" s="28"/>
      <c r="BE105" s="28"/>
      <c r="BF105" s="28"/>
      <c r="BG105" s="28"/>
      <c r="BH105" s="28"/>
      <c r="BI105" s="71">
        <f>IF(SUM(BF105:BH105)&gt;0,BF105&amp;"/"&amp;BG105&amp;"/"&amp;BH105,"")</f>
      </c>
      <c r="BJ105" s="118" t="s">
        <v>260</v>
      </c>
    </row>
    <row r="106" spans="1:62" ht="15">
      <c r="A106" s="101" t="s">
        <v>219</v>
      </c>
      <c r="B106" s="97" t="s">
        <v>232</v>
      </c>
      <c r="C106" s="84" t="str">
        <f>D106&amp;" "&amp;E106&amp;" "&amp;H106&amp;" "&amp;I106</f>
        <v>   </v>
      </c>
      <c r="D106" s="87"/>
      <c r="E106" s="87"/>
      <c r="F106" s="87"/>
      <c r="G106" s="87"/>
      <c r="H106" s="87"/>
      <c r="I106" s="87"/>
      <c r="J106" s="84" t="str">
        <f>K106&amp;" "&amp;L106&amp;" "&amp;M106&amp;" "&amp;N106</f>
        <v>8   </v>
      </c>
      <c r="K106" s="87">
        <v>8</v>
      </c>
      <c r="L106" s="87"/>
      <c r="M106" s="87"/>
      <c r="N106" s="87"/>
      <c r="O106" s="83"/>
      <c r="P106" s="92">
        <v>70</v>
      </c>
      <c r="Q106" s="92">
        <f>R106+S106+T106</f>
        <v>36</v>
      </c>
      <c r="R106" s="92">
        <f t="shared" si="45"/>
        <v>36</v>
      </c>
      <c r="S106" s="92">
        <f t="shared" si="45"/>
        <v>0</v>
      </c>
      <c r="T106" s="92">
        <f t="shared" si="45"/>
        <v>0</v>
      </c>
      <c r="U106" s="92">
        <f>P106-Q106</f>
        <v>34</v>
      </c>
      <c r="V106" s="71">
        <f>IF(SUM(W106:Y106)&gt;0,W106&amp;"/"&amp;X106&amp;"/"&amp;Y106,"")</f>
      </c>
      <c r="W106" s="28"/>
      <c r="X106" s="28"/>
      <c r="Y106" s="28"/>
      <c r="Z106" s="28"/>
      <c r="AA106" s="28"/>
      <c r="AB106" s="28"/>
      <c r="AC106" s="71">
        <f>IF(SUM(Z106:AB106)&gt;0,Z106&amp;"/"&amp;AA106&amp;"/"&amp;AB106,"")</f>
      </c>
      <c r="AD106" s="71">
        <f>IF(SUM(AE106:AG106)&gt;0,AE106&amp;"/"&amp;AF106&amp;"/"&amp;AG106,"")</f>
      </c>
      <c r="AE106" s="28"/>
      <c r="AF106" s="28"/>
      <c r="AG106" s="28"/>
      <c r="AH106" s="28"/>
      <c r="AI106" s="28"/>
      <c r="AJ106" s="28"/>
      <c r="AK106" s="71">
        <f>IF(SUM(AH106:AJ106)&gt;0,AH106&amp;"/"&amp;AI106&amp;"/"&amp;AJ106,"")</f>
      </c>
      <c r="AL106" s="71">
        <f>IF(SUM(AM106:AO106)&gt;0,AM106&amp;"/"&amp;AN106&amp;"/"&amp;AO106,"")</f>
      </c>
      <c r="AM106" s="28"/>
      <c r="AN106" s="28"/>
      <c r="AO106" s="28"/>
      <c r="AP106" s="28"/>
      <c r="AQ106" s="28"/>
      <c r="AR106" s="28"/>
      <c r="AS106" s="71">
        <f>IF(SUM(AP106:AR106)&gt;0,AP106&amp;"/"&amp;AQ106&amp;"/"&amp;AR106,"")</f>
      </c>
      <c r="AT106" s="71">
        <f>IF(SUM(AU106:AW106)&gt;0,AU106&amp;"/"&amp;AV106&amp;"/"&amp;AW106,"")</f>
      </c>
      <c r="AU106" s="28"/>
      <c r="AV106" s="28"/>
      <c r="AW106" s="28"/>
      <c r="AX106" s="28">
        <v>2</v>
      </c>
      <c r="AY106" s="28"/>
      <c r="AZ106" s="28"/>
      <c r="BA106" s="71" t="str">
        <f>IF(SUM(AX106:AZ106)&gt;0,AX106&amp;"/"&amp;AY106&amp;"/"&amp;AZ106,"")</f>
        <v>2//</v>
      </c>
      <c r="BB106" s="71">
        <f>IF(SUM(BC106:BE106)&gt;0,BC106&amp;"/"&amp;BD106&amp;"/"&amp;BE106,"")</f>
      </c>
      <c r="BC106" s="28"/>
      <c r="BD106" s="28"/>
      <c r="BE106" s="28"/>
      <c r="BF106" s="28"/>
      <c r="BG106" s="28"/>
      <c r="BH106" s="28"/>
      <c r="BI106" s="71">
        <f>IF(SUM(BF106:BH106)&gt;0,BF106&amp;"/"&amp;BG106&amp;"/"&amp;BH106,"")</f>
      </c>
      <c r="BJ106" s="118" t="s">
        <v>260</v>
      </c>
    </row>
    <row r="107" spans="1:62" ht="15">
      <c r="A107" s="101" t="s">
        <v>245</v>
      </c>
      <c r="B107" s="97" t="s">
        <v>233</v>
      </c>
      <c r="C107" s="84" t="str">
        <f>D107&amp;" "&amp;E107&amp;" "&amp;H107&amp;" "&amp;I107</f>
        <v>10   </v>
      </c>
      <c r="D107" s="87">
        <v>10</v>
      </c>
      <c r="E107" s="87"/>
      <c r="F107" s="87"/>
      <c r="G107" s="87"/>
      <c r="H107" s="87"/>
      <c r="I107" s="87"/>
      <c r="J107" s="84" t="str">
        <f>K107&amp;" "&amp;L107&amp;" "&amp;M107&amp;" "&amp;N107</f>
        <v>   </v>
      </c>
      <c r="K107" s="87"/>
      <c r="L107" s="87"/>
      <c r="M107" s="87"/>
      <c r="N107" s="87"/>
      <c r="O107" s="83"/>
      <c r="P107" s="92">
        <v>90</v>
      </c>
      <c r="Q107" s="92">
        <f>R107+S107+T107</f>
        <v>48</v>
      </c>
      <c r="R107" s="92">
        <f t="shared" si="45"/>
        <v>32</v>
      </c>
      <c r="S107" s="92">
        <f t="shared" si="45"/>
        <v>0</v>
      </c>
      <c r="T107" s="92">
        <f t="shared" si="45"/>
        <v>16</v>
      </c>
      <c r="U107" s="92">
        <f>P107-Q107</f>
        <v>42</v>
      </c>
      <c r="V107" s="71">
        <f>IF(SUM(W107:Y107)&gt;0,W107&amp;"/"&amp;X107&amp;"/"&amp;Y107,"")</f>
      </c>
      <c r="W107" s="28"/>
      <c r="X107" s="28"/>
      <c r="Y107" s="28"/>
      <c r="Z107" s="28"/>
      <c r="AA107" s="28"/>
      <c r="AB107" s="28"/>
      <c r="AC107" s="71">
        <f>IF(SUM(Z107:AB107)&gt;0,Z107&amp;"/"&amp;AA107&amp;"/"&amp;AB107,"")</f>
      </c>
      <c r="AD107" s="71">
        <f>IF(SUM(AE107:AG107)&gt;0,AE107&amp;"/"&amp;AF107&amp;"/"&amp;AG107,"")</f>
      </c>
      <c r="AE107" s="28"/>
      <c r="AF107" s="28"/>
      <c r="AG107" s="28"/>
      <c r="AH107" s="28"/>
      <c r="AI107" s="28"/>
      <c r="AJ107" s="28"/>
      <c r="AK107" s="71">
        <f>IF(SUM(AH107:AJ107)&gt;0,AH107&amp;"/"&amp;AI107&amp;"/"&amp;AJ107,"")</f>
      </c>
      <c r="AL107" s="71">
        <f>IF(SUM(AM107:AO107)&gt;0,AM107&amp;"/"&amp;AN107&amp;"/"&amp;AO107,"")</f>
      </c>
      <c r="AM107" s="28"/>
      <c r="AN107" s="28"/>
      <c r="AO107" s="28"/>
      <c r="AP107" s="28"/>
      <c r="AQ107" s="28"/>
      <c r="AR107" s="28"/>
      <c r="AS107" s="71">
        <f>IF(SUM(AP107:AR107)&gt;0,AP107&amp;"/"&amp;AQ107&amp;"/"&amp;AR107,"")</f>
      </c>
      <c r="AT107" s="71">
        <f>IF(SUM(AU107:AW107)&gt;0,AU107&amp;"/"&amp;AV107&amp;"/"&amp;AW107,"")</f>
      </c>
      <c r="AU107" s="28"/>
      <c r="AV107" s="28"/>
      <c r="AW107" s="28"/>
      <c r="AX107" s="28"/>
      <c r="AY107" s="28"/>
      <c r="AZ107" s="28"/>
      <c r="BA107" s="71">
        <f>IF(SUM(AX107:AZ107)&gt;0,AX107&amp;"/"&amp;AY107&amp;"/"&amp;AZ107,"")</f>
      </c>
      <c r="BB107" s="71">
        <f>IF(SUM(BC107:BE107)&gt;0,BC107&amp;"/"&amp;BD107&amp;"/"&amp;BE107,"")</f>
      </c>
      <c r="BC107" s="28"/>
      <c r="BD107" s="28"/>
      <c r="BE107" s="28"/>
      <c r="BF107" s="28">
        <v>4</v>
      </c>
      <c r="BG107" s="28"/>
      <c r="BH107" s="28">
        <v>2</v>
      </c>
      <c r="BI107" s="71" t="str">
        <f>IF(SUM(BF107:BH107)&gt;0,BF107&amp;"/"&amp;BG107&amp;"/"&amp;BH107,"")</f>
        <v>4//2</v>
      </c>
      <c r="BJ107" s="118" t="s">
        <v>260</v>
      </c>
    </row>
    <row r="108" spans="1:62" ht="15">
      <c r="A108" s="102"/>
      <c r="B108" s="99" t="s">
        <v>89</v>
      </c>
      <c r="C108" s="29"/>
      <c r="D108" s="70"/>
      <c r="E108" s="70"/>
      <c r="F108" s="70"/>
      <c r="G108" s="70"/>
      <c r="H108" s="70"/>
      <c r="I108" s="70"/>
      <c r="J108" s="29"/>
      <c r="K108" s="70"/>
      <c r="L108" s="70"/>
      <c r="M108" s="70"/>
      <c r="N108" s="70"/>
      <c r="O108" s="29"/>
      <c r="P108" s="91">
        <f aca="true" t="shared" si="46" ref="P108:U108">SUM(P103:P107)</f>
        <v>500</v>
      </c>
      <c r="Q108" s="91">
        <f t="shared" si="46"/>
        <v>258</v>
      </c>
      <c r="R108" s="91">
        <f t="shared" si="46"/>
        <v>138</v>
      </c>
      <c r="S108" s="91">
        <f t="shared" si="46"/>
        <v>0</v>
      </c>
      <c r="T108" s="91">
        <f t="shared" si="46"/>
        <v>120</v>
      </c>
      <c r="U108" s="91">
        <f t="shared" si="46"/>
        <v>242</v>
      </c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118"/>
    </row>
    <row r="109" spans="1:62" ht="15.75">
      <c r="A109" s="43" t="s">
        <v>227</v>
      </c>
      <c r="B109" s="35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41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T109" s="19"/>
      <c r="BJ109" s="118"/>
    </row>
    <row r="110" spans="1:62" ht="15.75">
      <c r="A110" s="17"/>
      <c r="C110" s="15"/>
      <c r="D110" s="21"/>
      <c r="E110" s="21"/>
      <c r="F110" s="21"/>
      <c r="G110" s="21"/>
      <c r="H110" s="21"/>
      <c r="I110" s="21"/>
      <c r="J110" s="15"/>
      <c r="K110" s="21"/>
      <c r="L110" s="21"/>
      <c r="M110" s="21"/>
      <c r="N110" s="21"/>
      <c r="O110" s="15"/>
      <c r="P110" s="30"/>
      <c r="Q110" s="16"/>
      <c r="R110" s="15"/>
      <c r="S110" s="15"/>
      <c r="T110" s="15"/>
      <c r="U110" s="15"/>
      <c r="BJ110" s="118"/>
    </row>
    <row r="111" spans="1:62" ht="15">
      <c r="A111" s="13"/>
      <c r="B111" s="62"/>
      <c r="C111" s="159" t="s">
        <v>30</v>
      </c>
      <c r="D111" s="160"/>
      <c r="E111" s="160"/>
      <c r="F111" s="160"/>
      <c r="G111" s="160"/>
      <c r="H111" s="160"/>
      <c r="I111" s="160"/>
      <c r="J111" s="161"/>
      <c r="K111" s="63"/>
      <c r="L111" s="63"/>
      <c r="M111" s="63"/>
      <c r="N111" s="63"/>
      <c r="O111" s="63"/>
      <c r="P111" s="162" t="s">
        <v>194</v>
      </c>
      <c r="Q111" s="163"/>
      <c r="R111" s="163"/>
      <c r="S111" s="163"/>
      <c r="T111" s="163"/>
      <c r="U111" s="164"/>
      <c r="V111" s="165" t="s">
        <v>93</v>
      </c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  <c r="BI111" s="165"/>
      <c r="BJ111" s="118"/>
    </row>
    <row r="112" spans="1:62" ht="15">
      <c r="A112" s="13"/>
      <c r="B112" s="62"/>
      <c r="C112" s="159" t="s">
        <v>31</v>
      </c>
      <c r="D112" s="160"/>
      <c r="E112" s="160"/>
      <c r="F112" s="160"/>
      <c r="G112" s="160"/>
      <c r="H112" s="160"/>
      <c r="I112" s="160"/>
      <c r="J112" s="161"/>
      <c r="K112" s="63"/>
      <c r="L112" s="63"/>
      <c r="M112" s="63"/>
      <c r="N112" s="63"/>
      <c r="O112" s="63"/>
      <c r="P112" s="166" t="s">
        <v>21</v>
      </c>
      <c r="Q112" s="169" t="s">
        <v>32</v>
      </c>
      <c r="R112" s="170"/>
      <c r="S112" s="170"/>
      <c r="T112" s="171"/>
      <c r="U112" s="65"/>
      <c r="V112" s="159" t="s">
        <v>33</v>
      </c>
      <c r="W112" s="160"/>
      <c r="X112" s="160"/>
      <c r="Y112" s="160"/>
      <c r="Z112" s="160"/>
      <c r="AA112" s="160"/>
      <c r="AB112" s="160"/>
      <c r="AC112" s="161"/>
      <c r="AD112" s="159" t="s">
        <v>34</v>
      </c>
      <c r="AE112" s="160"/>
      <c r="AF112" s="160"/>
      <c r="AG112" s="160"/>
      <c r="AH112" s="160"/>
      <c r="AI112" s="160"/>
      <c r="AJ112" s="160"/>
      <c r="AK112" s="161"/>
      <c r="AL112" s="159" t="s">
        <v>35</v>
      </c>
      <c r="AM112" s="160"/>
      <c r="AN112" s="160"/>
      <c r="AO112" s="160"/>
      <c r="AP112" s="160"/>
      <c r="AQ112" s="160"/>
      <c r="AR112" s="160"/>
      <c r="AS112" s="161"/>
      <c r="AT112" s="159" t="s">
        <v>36</v>
      </c>
      <c r="AU112" s="160"/>
      <c r="AV112" s="160"/>
      <c r="AW112" s="160"/>
      <c r="AX112" s="160"/>
      <c r="AY112" s="160"/>
      <c r="AZ112" s="160"/>
      <c r="BA112" s="161"/>
      <c r="BB112" s="159" t="s">
        <v>37</v>
      </c>
      <c r="BC112" s="160"/>
      <c r="BD112" s="160"/>
      <c r="BE112" s="160"/>
      <c r="BF112" s="160"/>
      <c r="BG112" s="160"/>
      <c r="BH112" s="160"/>
      <c r="BI112" s="161"/>
      <c r="BJ112" s="118"/>
    </row>
    <row r="113" spans="1:62" ht="15">
      <c r="A113" s="63" t="s">
        <v>38</v>
      </c>
      <c r="B113" s="66" t="s">
        <v>39</v>
      </c>
      <c r="C113" s="13" t="s">
        <v>40</v>
      </c>
      <c r="D113" s="67"/>
      <c r="E113" s="67"/>
      <c r="F113" s="67"/>
      <c r="G113" s="67"/>
      <c r="H113" s="67"/>
      <c r="I113" s="67"/>
      <c r="J113" s="13" t="s">
        <v>41</v>
      </c>
      <c r="K113" s="67"/>
      <c r="L113" s="67"/>
      <c r="M113" s="67"/>
      <c r="N113" s="67"/>
      <c r="O113" s="13" t="s">
        <v>42</v>
      </c>
      <c r="P113" s="167"/>
      <c r="Q113" s="44" t="s">
        <v>21</v>
      </c>
      <c r="R113" s="29" t="s">
        <v>167</v>
      </c>
      <c r="S113" s="29" t="s">
        <v>43</v>
      </c>
      <c r="T113" s="29" t="s">
        <v>104</v>
      </c>
      <c r="U113" s="29" t="s">
        <v>168</v>
      </c>
      <c r="V113" s="63">
        <v>1</v>
      </c>
      <c r="W113" s="63" t="s">
        <v>119</v>
      </c>
      <c r="X113" s="63" t="s">
        <v>120</v>
      </c>
      <c r="Y113" s="63" t="s">
        <v>121</v>
      </c>
      <c r="Z113" s="63" t="s">
        <v>119</v>
      </c>
      <c r="AA113" s="63" t="s">
        <v>120</v>
      </c>
      <c r="AB113" s="63" t="s">
        <v>121</v>
      </c>
      <c r="AC113" s="63">
        <v>2</v>
      </c>
      <c r="AD113" s="63">
        <v>3</v>
      </c>
      <c r="AE113" s="63" t="s">
        <v>119</v>
      </c>
      <c r="AF113" s="63" t="s">
        <v>120</v>
      </c>
      <c r="AG113" s="63" t="s">
        <v>121</v>
      </c>
      <c r="AH113" s="63" t="s">
        <v>119</v>
      </c>
      <c r="AI113" s="63" t="s">
        <v>120</v>
      </c>
      <c r="AJ113" s="63" t="s">
        <v>121</v>
      </c>
      <c r="AK113" s="63">
        <v>4</v>
      </c>
      <c r="AL113" s="63">
        <v>5</v>
      </c>
      <c r="AM113" s="63" t="s">
        <v>119</v>
      </c>
      <c r="AN113" s="63" t="s">
        <v>120</v>
      </c>
      <c r="AO113" s="63" t="s">
        <v>121</v>
      </c>
      <c r="AP113" s="63" t="s">
        <v>119</v>
      </c>
      <c r="AQ113" s="63" t="s">
        <v>120</v>
      </c>
      <c r="AR113" s="63" t="s">
        <v>121</v>
      </c>
      <c r="AS113" s="63">
        <v>6</v>
      </c>
      <c r="AT113" s="63">
        <v>7</v>
      </c>
      <c r="AU113" s="63" t="s">
        <v>119</v>
      </c>
      <c r="AV113" s="63" t="s">
        <v>120</v>
      </c>
      <c r="AW113" s="63" t="s">
        <v>121</v>
      </c>
      <c r="AX113" s="63" t="s">
        <v>119</v>
      </c>
      <c r="AY113" s="63" t="s">
        <v>120</v>
      </c>
      <c r="AZ113" s="63" t="s">
        <v>121</v>
      </c>
      <c r="BA113" s="63">
        <v>8</v>
      </c>
      <c r="BB113" s="63">
        <v>9</v>
      </c>
      <c r="BC113" s="63" t="s">
        <v>119</v>
      </c>
      <c r="BD113" s="63" t="s">
        <v>120</v>
      </c>
      <c r="BE113" s="63" t="s">
        <v>121</v>
      </c>
      <c r="BF113" s="63" t="s">
        <v>119</v>
      </c>
      <c r="BG113" s="63" t="s">
        <v>120</v>
      </c>
      <c r="BH113" s="63" t="s">
        <v>121</v>
      </c>
      <c r="BI113" s="63">
        <v>10</v>
      </c>
      <c r="BJ113" s="118"/>
    </row>
    <row r="114" spans="1:62" ht="15">
      <c r="A114" s="13"/>
      <c r="B114" s="62"/>
      <c r="C114" s="13"/>
      <c r="D114" s="67"/>
      <c r="E114" s="67"/>
      <c r="F114" s="67"/>
      <c r="G114" s="67"/>
      <c r="H114" s="67"/>
      <c r="I114" s="67"/>
      <c r="J114" s="13"/>
      <c r="K114" s="67"/>
      <c r="L114" s="67"/>
      <c r="M114" s="67"/>
      <c r="N114" s="67"/>
      <c r="O114" s="13" t="s">
        <v>44</v>
      </c>
      <c r="P114" s="168"/>
      <c r="Q114" s="28"/>
      <c r="R114" s="29"/>
      <c r="S114" s="29"/>
      <c r="T114" s="29"/>
      <c r="U114" s="29" t="s">
        <v>169</v>
      </c>
      <c r="V114" s="63">
        <v>18</v>
      </c>
      <c r="W114" s="63">
        <v>18</v>
      </c>
      <c r="X114" s="63">
        <v>18</v>
      </c>
      <c r="Y114" s="63">
        <v>18</v>
      </c>
      <c r="Z114" s="63">
        <v>17</v>
      </c>
      <c r="AA114" s="63">
        <v>17</v>
      </c>
      <c r="AB114" s="63">
        <v>17</v>
      </c>
      <c r="AC114" s="63">
        <v>17</v>
      </c>
      <c r="AD114" s="63">
        <v>18</v>
      </c>
      <c r="AE114" s="63">
        <v>18</v>
      </c>
      <c r="AF114" s="63">
        <v>18</v>
      </c>
      <c r="AG114" s="63">
        <v>18</v>
      </c>
      <c r="AH114" s="63">
        <v>17</v>
      </c>
      <c r="AI114" s="63">
        <v>17</v>
      </c>
      <c r="AJ114" s="63">
        <v>17</v>
      </c>
      <c r="AK114" s="63">
        <v>17</v>
      </c>
      <c r="AL114" s="63">
        <v>18</v>
      </c>
      <c r="AM114" s="63">
        <v>18</v>
      </c>
      <c r="AN114" s="63">
        <v>18</v>
      </c>
      <c r="AO114" s="63">
        <v>18</v>
      </c>
      <c r="AP114" s="63">
        <v>17</v>
      </c>
      <c r="AQ114" s="63">
        <v>17</v>
      </c>
      <c r="AR114" s="63">
        <v>17</v>
      </c>
      <c r="AS114" s="63">
        <v>17</v>
      </c>
      <c r="AT114" s="63">
        <v>18</v>
      </c>
      <c r="AU114" s="63">
        <v>18</v>
      </c>
      <c r="AV114" s="63">
        <v>18</v>
      </c>
      <c r="AW114" s="63">
        <v>18</v>
      </c>
      <c r="AX114" s="63">
        <v>18</v>
      </c>
      <c r="AY114" s="63">
        <v>18</v>
      </c>
      <c r="AZ114" s="63">
        <v>18</v>
      </c>
      <c r="BA114" s="63">
        <v>18</v>
      </c>
      <c r="BB114" s="63">
        <v>7</v>
      </c>
      <c r="BC114" s="63">
        <v>7</v>
      </c>
      <c r="BD114" s="63">
        <v>7</v>
      </c>
      <c r="BE114" s="63">
        <v>7</v>
      </c>
      <c r="BF114" s="63">
        <v>8</v>
      </c>
      <c r="BG114" s="63">
        <v>8</v>
      </c>
      <c r="BH114" s="63">
        <v>8</v>
      </c>
      <c r="BI114" s="63">
        <v>8</v>
      </c>
      <c r="BJ114" s="118"/>
    </row>
    <row r="115" spans="1:62" ht="15">
      <c r="A115" s="63">
        <v>1</v>
      </c>
      <c r="B115" s="66">
        <v>2</v>
      </c>
      <c r="C115" s="63">
        <v>3</v>
      </c>
      <c r="D115" s="68"/>
      <c r="E115" s="68"/>
      <c r="F115" s="68"/>
      <c r="G115" s="68"/>
      <c r="H115" s="68"/>
      <c r="I115" s="68"/>
      <c r="J115" s="63">
        <v>4</v>
      </c>
      <c r="K115" s="68"/>
      <c r="L115" s="68"/>
      <c r="M115" s="68"/>
      <c r="N115" s="68"/>
      <c r="O115" s="63">
        <v>5</v>
      </c>
      <c r="P115" s="64"/>
      <c r="Q115" s="64">
        <v>6</v>
      </c>
      <c r="R115" s="69">
        <v>7</v>
      </c>
      <c r="S115" s="69">
        <v>8</v>
      </c>
      <c r="T115" s="69">
        <v>9</v>
      </c>
      <c r="U115" s="69"/>
      <c r="V115" s="63">
        <v>10</v>
      </c>
      <c r="W115" s="63"/>
      <c r="X115" s="63"/>
      <c r="Y115" s="63"/>
      <c r="Z115" s="63"/>
      <c r="AA115" s="63"/>
      <c r="AB115" s="63"/>
      <c r="AC115" s="63">
        <v>11</v>
      </c>
      <c r="AD115" s="63">
        <v>12</v>
      </c>
      <c r="AE115" s="63"/>
      <c r="AF115" s="63"/>
      <c r="AG115" s="63"/>
      <c r="AH115" s="63"/>
      <c r="AI115" s="63"/>
      <c r="AJ115" s="63"/>
      <c r="AK115" s="63">
        <v>13</v>
      </c>
      <c r="AL115" s="63">
        <v>14</v>
      </c>
      <c r="AM115" s="63"/>
      <c r="AN115" s="63"/>
      <c r="AO115" s="63"/>
      <c r="AP115" s="63"/>
      <c r="AQ115" s="63"/>
      <c r="AR115" s="63"/>
      <c r="AS115" s="63">
        <v>15</v>
      </c>
      <c r="AT115" s="63">
        <v>16</v>
      </c>
      <c r="AU115" s="63"/>
      <c r="AV115" s="63"/>
      <c r="AW115" s="63"/>
      <c r="AX115" s="63"/>
      <c r="AY115" s="63"/>
      <c r="AZ115" s="63"/>
      <c r="BA115" s="63">
        <v>17</v>
      </c>
      <c r="BB115" s="63">
        <v>18</v>
      </c>
      <c r="BC115" s="63"/>
      <c r="BD115" s="63"/>
      <c r="BE115" s="63"/>
      <c r="BF115" s="63"/>
      <c r="BG115" s="63"/>
      <c r="BH115" s="63"/>
      <c r="BI115" s="63">
        <v>19</v>
      </c>
      <c r="BJ115" s="118"/>
    </row>
    <row r="116" spans="1:62" ht="15">
      <c r="A116" s="95" t="s">
        <v>151</v>
      </c>
      <c r="B116" s="95" t="s">
        <v>152</v>
      </c>
      <c r="C116" s="77"/>
      <c r="D116" s="78"/>
      <c r="E116" s="78"/>
      <c r="F116" s="78"/>
      <c r="G116" s="78"/>
      <c r="H116" s="78"/>
      <c r="I116" s="78"/>
      <c r="J116" s="77"/>
      <c r="K116" s="78"/>
      <c r="L116" s="78"/>
      <c r="M116" s="78"/>
      <c r="N116" s="78"/>
      <c r="O116" s="77"/>
      <c r="P116" s="113">
        <f aca="true" t="shared" si="47" ref="P116:U116">SUM(P117:P121)</f>
        <v>500</v>
      </c>
      <c r="Q116" s="113">
        <f t="shared" si="47"/>
        <v>258</v>
      </c>
      <c r="R116" s="113">
        <f t="shared" si="47"/>
        <v>138</v>
      </c>
      <c r="S116" s="113">
        <f t="shared" si="47"/>
        <v>0</v>
      </c>
      <c r="T116" s="113">
        <f t="shared" si="47"/>
        <v>120</v>
      </c>
      <c r="U116" s="113">
        <f t="shared" si="47"/>
        <v>242</v>
      </c>
      <c r="V116" s="79"/>
      <c r="W116" s="77"/>
      <c r="X116" s="77"/>
      <c r="Y116" s="77"/>
      <c r="Z116" s="77"/>
      <c r="AA116" s="77"/>
      <c r="AB116" s="77"/>
      <c r="AC116" s="79"/>
      <c r="AD116" s="79"/>
      <c r="AE116" s="77"/>
      <c r="AF116" s="77"/>
      <c r="AG116" s="77"/>
      <c r="AH116" s="77"/>
      <c r="AI116" s="77"/>
      <c r="AJ116" s="77"/>
      <c r="AK116" s="79"/>
      <c r="AL116" s="79"/>
      <c r="AM116" s="77"/>
      <c r="AN116" s="77"/>
      <c r="AO116" s="77"/>
      <c r="AP116" s="77"/>
      <c r="AQ116" s="77"/>
      <c r="AR116" s="77"/>
      <c r="AS116" s="79"/>
      <c r="AT116" s="79"/>
      <c r="AU116" s="77"/>
      <c r="AV116" s="77"/>
      <c r="AW116" s="77"/>
      <c r="AX116" s="77"/>
      <c r="AY116" s="77"/>
      <c r="AZ116" s="77"/>
      <c r="BA116" s="79"/>
      <c r="BB116" s="79"/>
      <c r="BC116" s="77"/>
      <c r="BD116" s="77"/>
      <c r="BE116" s="77"/>
      <c r="BF116" s="77"/>
      <c r="BG116" s="77"/>
      <c r="BH116" s="77"/>
      <c r="BI116" s="79"/>
      <c r="BJ116" s="118"/>
    </row>
    <row r="117" spans="1:62" ht="15">
      <c r="A117" s="101" t="s">
        <v>216</v>
      </c>
      <c r="B117" s="97" t="s">
        <v>257</v>
      </c>
      <c r="C117" s="84" t="str">
        <f>D117&amp;" "&amp;E117&amp;" "&amp;H117&amp;" "&amp;I117</f>
        <v>   </v>
      </c>
      <c r="D117" s="87"/>
      <c r="E117" s="87"/>
      <c r="F117" s="87"/>
      <c r="G117" s="87"/>
      <c r="H117" s="87"/>
      <c r="I117" s="87"/>
      <c r="J117" s="84" t="str">
        <f>K117&amp;" "&amp;L117&amp;" "&amp;M117&amp;" "&amp;N117</f>
        <v>6   </v>
      </c>
      <c r="K117" s="87">
        <v>6</v>
      </c>
      <c r="L117" s="87"/>
      <c r="M117" s="87"/>
      <c r="N117" s="87"/>
      <c r="O117" s="83"/>
      <c r="P117" s="92">
        <v>70</v>
      </c>
      <c r="Q117" s="92">
        <f>R117+S117+T117</f>
        <v>34</v>
      </c>
      <c r="R117" s="92">
        <f aca="true" t="shared" si="48" ref="R117:T121">W117*W$6+Z117*Z$6+AE117*AE$6+AH117*AH$6+AM117*AM$6+AP117*AP$6+AU117*AU$6+AX117*AX$6+BC117*BC$6+BF117*BF$6</f>
        <v>34</v>
      </c>
      <c r="S117" s="92">
        <f t="shared" si="48"/>
        <v>0</v>
      </c>
      <c r="T117" s="92">
        <f t="shared" si="48"/>
        <v>0</v>
      </c>
      <c r="U117" s="92">
        <f>P117-Q117</f>
        <v>36</v>
      </c>
      <c r="V117" s="71">
        <f>IF(SUM(W117:Y117)&gt;0,W117&amp;"/"&amp;X117&amp;"/"&amp;Y117,"")</f>
      </c>
      <c r="W117" s="71"/>
      <c r="X117" s="71"/>
      <c r="Y117" s="71"/>
      <c r="Z117" s="71"/>
      <c r="AA117" s="71"/>
      <c r="AB117" s="71"/>
      <c r="AC117" s="71">
        <f>IF(SUM(Z117:AB117)&gt;0,Z117&amp;"/"&amp;AA117&amp;"/"&amp;AB117,"")</f>
      </c>
      <c r="AD117" s="71">
        <f>IF(SUM(AE117:AG117)&gt;0,AE117&amp;"/"&amp;AF117&amp;"/"&amp;AG117,"")</f>
      </c>
      <c r="AE117" s="28"/>
      <c r="AF117" s="28"/>
      <c r="AG117" s="28"/>
      <c r="AH117" s="28"/>
      <c r="AI117" s="28"/>
      <c r="AJ117" s="28"/>
      <c r="AK117" s="71">
        <f>IF(SUM(AH117:AJ117)&gt;0,AH117&amp;"/"&amp;AI117&amp;"/"&amp;AJ117,"")</f>
      </c>
      <c r="AL117" s="71">
        <f>IF(SUM(AM117:AO117)&gt;0,AM117&amp;"/"&amp;AN117&amp;"/"&amp;AO117,"")</f>
      </c>
      <c r="AM117" s="28"/>
      <c r="AN117" s="28"/>
      <c r="AO117" s="28"/>
      <c r="AP117" s="28">
        <v>2</v>
      </c>
      <c r="AQ117" s="28"/>
      <c r="AR117" s="28"/>
      <c r="AS117" s="71" t="str">
        <f>IF(SUM(AP117:AR117)&gt;0,AP117&amp;"/"&amp;AQ117&amp;"/"&amp;AR117,"")</f>
        <v>2//</v>
      </c>
      <c r="AT117" s="71">
        <f>IF(SUM(AU117:AW117)&gt;0,AU117&amp;"/"&amp;AV117&amp;"/"&amp;AW117,"")</f>
      </c>
      <c r="AU117" s="28"/>
      <c r="AV117" s="28"/>
      <c r="AW117" s="28"/>
      <c r="AX117" s="28"/>
      <c r="AY117" s="28"/>
      <c r="AZ117" s="28"/>
      <c r="BA117" s="71">
        <f>IF(SUM(AX117:AZ117)&gt;0,AX117&amp;"/"&amp;AY117&amp;"/"&amp;AZ117,"")</f>
      </c>
      <c r="BB117" s="71">
        <f>IF(SUM(BC117:BE117)&gt;0,BC117&amp;"/"&amp;BD117&amp;"/"&amp;BE117,"")</f>
      </c>
      <c r="BC117" s="28"/>
      <c r="BD117" s="28"/>
      <c r="BE117" s="28"/>
      <c r="BF117" s="28"/>
      <c r="BG117" s="28"/>
      <c r="BH117" s="28"/>
      <c r="BI117" s="71">
        <f>IF(SUM(BF117:BH117)&gt;0,BF117&amp;"/"&amp;BG117&amp;"/"&amp;BH117,"")</f>
      </c>
      <c r="BJ117" s="118" t="s">
        <v>260</v>
      </c>
    </row>
    <row r="118" spans="1:62" ht="15">
      <c r="A118" s="101" t="s">
        <v>217</v>
      </c>
      <c r="B118" s="97" t="s">
        <v>258</v>
      </c>
      <c r="C118" s="84" t="str">
        <f>D118&amp;" "&amp;E118&amp;" "&amp;H118&amp;" "&amp;I118</f>
        <v>   </v>
      </c>
      <c r="D118" s="87"/>
      <c r="E118" s="87"/>
      <c r="F118" s="87"/>
      <c r="G118" s="87"/>
      <c r="H118" s="87"/>
      <c r="I118" s="87"/>
      <c r="J118" s="84" t="str">
        <f>K118&amp;" "&amp;L118&amp;" "&amp;M118&amp;" "&amp;N118</f>
        <v>6   </v>
      </c>
      <c r="K118" s="87">
        <v>6</v>
      </c>
      <c r="L118" s="87"/>
      <c r="M118" s="87"/>
      <c r="N118" s="87"/>
      <c r="O118" s="83"/>
      <c r="P118" s="92">
        <v>130</v>
      </c>
      <c r="Q118" s="92">
        <f>R118+S118+T118</f>
        <v>68</v>
      </c>
      <c r="R118" s="92">
        <f t="shared" si="48"/>
        <v>0</v>
      </c>
      <c r="S118" s="92">
        <f t="shared" si="48"/>
        <v>0</v>
      </c>
      <c r="T118" s="92">
        <f t="shared" si="48"/>
        <v>68</v>
      </c>
      <c r="U118" s="92">
        <f>P118-Q118</f>
        <v>62</v>
      </c>
      <c r="V118" s="71">
        <f>IF(SUM(W118:Y118)&gt;0,W118&amp;"/"&amp;X118&amp;"/"&amp;Y118,"")</f>
      </c>
      <c r="W118" s="71"/>
      <c r="X118" s="71"/>
      <c r="Y118" s="71"/>
      <c r="Z118" s="71"/>
      <c r="AA118" s="71"/>
      <c r="AB118" s="71"/>
      <c r="AC118" s="71">
        <f>IF(SUM(Z118:AB118)&gt;0,Z118&amp;"/"&amp;AA118&amp;"/"&amp;AB118,"")</f>
      </c>
      <c r="AD118" s="71">
        <f>IF(SUM(AE118:AG118)&gt;0,AE118&amp;"/"&amp;AF118&amp;"/"&amp;AG118,"")</f>
      </c>
      <c r="AE118" s="28"/>
      <c r="AF118" s="28"/>
      <c r="AG118" s="28"/>
      <c r="AH118" s="28"/>
      <c r="AI118" s="28"/>
      <c r="AJ118" s="28"/>
      <c r="AK118" s="71">
        <f>IF(SUM(AH118:AJ118)&gt;0,AH118&amp;"/"&amp;AI118&amp;"/"&amp;AJ118,"")</f>
      </c>
      <c r="AL118" s="71">
        <f>IF(SUM(AM118:AO118)&gt;0,AM118&amp;"/"&amp;AN118&amp;"/"&amp;AO118,"")</f>
      </c>
      <c r="AM118" s="28"/>
      <c r="AN118" s="28"/>
      <c r="AO118" s="28"/>
      <c r="AP118" s="28"/>
      <c r="AQ118" s="28"/>
      <c r="AR118" s="28">
        <v>4</v>
      </c>
      <c r="AS118" s="71" t="str">
        <f>IF(SUM(AP118:AR118)&gt;0,AP118&amp;"/"&amp;AQ118&amp;"/"&amp;AR118,"")</f>
        <v>//4</v>
      </c>
      <c r="AT118" s="71">
        <f>IF(SUM(AU118:AW118)&gt;0,AU118&amp;"/"&amp;AV118&amp;"/"&amp;AW118,"")</f>
      </c>
      <c r="AU118" s="28"/>
      <c r="AV118" s="28"/>
      <c r="AW118" s="28"/>
      <c r="AX118" s="28"/>
      <c r="AY118" s="28"/>
      <c r="AZ118" s="28"/>
      <c r="BA118" s="71">
        <f>IF(SUM(AX118:AZ118)&gt;0,AX118&amp;"/"&amp;AY118&amp;"/"&amp;AZ118,"")</f>
      </c>
      <c r="BB118" s="71">
        <f>IF(SUM(BC118:BE118)&gt;0,BC118&amp;"/"&amp;BD118&amp;"/"&amp;BE118,"")</f>
      </c>
      <c r="BC118" s="28"/>
      <c r="BD118" s="28"/>
      <c r="BE118" s="28"/>
      <c r="BF118" s="28"/>
      <c r="BG118" s="28"/>
      <c r="BH118" s="28"/>
      <c r="BI118" s="71">
        <f>IF(SUM(BF118:BH118)&gt;0,BF118&amp;"/"&amp;BG118&amp;"/"&amp;BH118,"")</f>
      </c>
      <c r="BJ118" s="118" t="s">
        <v>260</v>
      </c>
    </row>
    <row r="119" spans="1:62" ht="15">
      <c r="A119" s="101" t="s">
        <v>218</v>
      </c>
      <c r="B119" s="97" t="s">
        <v>234</v>
      </c>
      <c r="C119" s="84" t="str">
        <f>D119&amp;" "&amp;E119&amp;" "&amp;H119&amp;" "&amp;I119</f>
        <v>   </v>
      </c>
      <c r="D119" s="87"/>
      <c r="E119" s="87"/>
      <c r="F119" s="87"/>
      <c r="G119" s="87"/>
      <c r="H119" s="87"/>
      <c r="I119" s="87"/>
      <c r="J119" s="84" t="str">
        <f>K119&amp;" "&amp;L119&amp;" "&amp;M119&amp;" "&amp;N119</f>
        <v>7   </v>
      </c>
      <c r="K119" s="87">
        <v>7</v>
      </c>
      <c r="L119" s="87"/>
      <c r="M119" s="87"/>
      <c r="N119" s="87"/>
      <c r="O119" s="83"/>
      <c r="P119" s="92">
        <v>140</v>
      </c>
      <c r="Q119" s="92">
        <f>R119+S119+T119</f>
        <v>72</v>
      </c>
      <c r="R119" s="92">
        <f t="shared" si="48"/>
        <v>36</v>
      </c>
      <c r="S119" s="92">
        <f t="shared" si="48"/>
        <v>0</v>
      </c>
      <c r="T119" s="92">
        <f t="shared" si="48"/>
        <v>36</v>
      </c>
      <c r="U119" s="92">
        <f>P119-Q119</f>
        <v>68</v>
      </c>
      <c r="V119" s="71">
        <f>IF(SUM(W119:Y119)&gt;0,W119&amp;"/"&amp;X119&amp;"/"&amp;Y119,"")</f>
      </c>
      <c r="W119" s="28"/>
      <c r="X119" s="28"/>
      <c r="Y119" s="28"/>
      <c r="Z119" s="28"/>
      <c r="AA119" s="28"/>
      <c r="AB119" s="28"/>
      <c r="AC119" s="71">
        <f>IF(SUM(Z119:AB119)&gt;0,Z119&amp;"/"&amp;AA119&amp;"/"&amp;AB119,"")</f>
      </c>
      <c r="AD119" s="71">
        <f>IF(SUM(AE119:AG119)&gt;0,AE119&amp;"/"&amp;AF119&amp;"/"&amp;AG119,"")</f>
      </c>
      <c r="AE119" s="28"/>
      <c r="AF119" s="28"/>
      <c r="AG119" s="28"/>
      <c r="AH119" s="28"/>
      <c r="AI119" s="28"/>
      <c r="AJ119" s="28"/>
      <c r="AK119" s="71">
        <f>IF(SUM(AH119:AJ119)&gt;0,AH119&amp;"/"&amp;AI119&amp;"/"&amp;AJ119,"")</f>
      </c>
      <c r="AL119" s="71">
        <f>IF(SUM(AM119:AO119)&gt;0,AM119&amp;"/"&amp;AN119&amp;"/"&amp;AO119,"")</f>
      </c>
      <c r="AM119" s="28"/>
      <c r="AN119" s="28"/>
      <c r="AO119" s="28"/>
      <c r="AP119" s="28"/>
      <c r="AQ119" s="28"/>
      <c r="AR119" s="28"/>
      <c r="AS119" s="71">
        <f>IF(SUM(AP119:AR119)&gt;0,AP119&amp;"/"&amp;AQ119&amp;"/"&amp;AR119,"")</f>
      </c>
      <c r="AT119" s="71" t="str">
        <f>IF(SUM(AU119:AW119)&gt;0,AU119&amp;"/"&amp;AV119&amp;"/"&amp;AW119,"")</f>
        <v>2//2</v>
      </c>
      <c r="AU119" s="28">
        <v>2</v>
      </c>
      <c r="AV119" s="28"/>
      <c r="AW119" s="28">
        <v>2</v>
      </c>
      <c r="AX119" s="28"/>
      <c r="AY119" s="28"/>
      <c r="AZ119" s="28"/>
      <c r="BA119" s="71">
        <f>IF(SUM(AX119:AZ119)&gt;0,AX119&amp;"/"&amp;AY119&amp;"/"&amp;AZ119,"")</f>
      </c>
      <c r="BB119" s="71">
        <f>IF(SUM(BC119:BE119)&gt;0,BC119&amp;"/"&amp;BD119&amp;"/"&amp;BE119,"")</f>
      </c>
      <c r="BC119" s="28"/>
      <c r="BD119" s="28"/>
      <c r="BE119" s="28"/>
      <c r="BF119" s="28"/>
      <c r="BG119" s="28"/>
      <c r="BH119" s="28"/>
      <c r="BI119" s="71">
        <f>IF(SUM(BF119:BH119)&gt;0,BF119&amp;"/"&amp;BG119&amp;"/"&amp;BH119,"")</f>
      </c>
      <c r="BJ119" s="118" t="s">
        <v>260</v>
      </c>
    </row>
    <row r="120" spans="1:62" ht="15">
      <c r="A120" s="101" t="s">
        <v>219</v>
      </c>
      <c r="B120" s="97" t="s">
        <v>235</v>
      </c>
      <c r="C120" s="84" t="str">
        <f>D120&amp;" "&amp;E120&amp;" "&amp;H120&amp;" "&amp;I120</f>
        <v>   </v>
      </c>
      <c r="D120" s="87"/>
      <c r="E120" s="87"/>
      <c r="F120" s="87"/>
      <c r="G120" s="87"/>
      <c r="H120" s="87"/>
      <c r="I120" s="87"/>
      <c r="J120" s="84" t="str">
        <f>K120&amp;" "&amp;L120&amp;" "&amp;M120&amp;" "&amp;N120</f>
        <v>8   </v>
      </c>
      <c r="K120" s="87">
        <v>8</v>
      </c>
      <c r="L120" s="87"/>
      <c r="M120" s="87"/>
      <c r="N120" s="87"/>
      <c r="O120" s="83"/>
      <c r="P120" s="92">
        <v>70</v>
      </c>
      <c r="Q120" s="92">
        <f>R120+S120+T120</f>
        <v>36</v>
      </c>
      <c r="R120" s="92">
        <f t="shared" si="48"/>
        <v>36</v>
      </c>
      <c r="S120" s="92">
        <f t="shared" si="48"/>
        <v>0</v>
      </c>
      <c r="T120" s="92">
        <f t="shared" si="48"/>
        <v>0</v>
      </c>
      <c r="U120" s="92">
        <f>P120-Q120</f>
        <v>34</v>
      </c>
      <c r="V120" s="71">
        <f>IF(SUM(W120:Y120)&gt;0,W120&amp;"/"&amp;X120&amp;"/"&amp;Y120,"")</f>
      </c>
      <c r="W120" s="28"/>
      <c r="X120" s="28"/>
      <c r="Y120" s="28"/>
      <c r="Z120" s="28"/>
      <c r="AA120" s="28"/>
      <c r="AB120" s="28"/>
      <c r="AC120" s="71">
        <f>IF(SUM(Z120:AB120)&gt;0,Z120&amp;"/"&amp;AA120&amp;"/"&amp;AB120,"")</f>
      </c>
      <c r="AD120" s="71">
        <f>IF(SUM(AE120:AG120)&gt;0,AE120&amp;"/"&amp;AF120&amp;"/"&amp;AG120,"")</f>
      </c>
      <c r="AE120" s="28"/>
      <c r="AF120" s="28"/>
      <c r="AG120" s="28"/>
      <c r="AH120" s="28"/>
      <c r="AI120" s="28"/>
      <c r="AJ120" s="28"/>
      <c r="AK120" s="71">
        <f>IF(SUM(AH120:AJ120)&gt;0,AH120&amp;"/"&amp;AI120&amp;"/"&amp;AJ120,"")</f>
      </c>
      <c r="AL120" s="71">
        <f>IF(SUM(AM120:AO120)&gt;0,AM120&amp;"/"&amp;AN120&amp;"/"&amp;AO120,"")</f>
      </c>
      <c r="AM120" s="28"/>
      <c r="AN120" s="28"/>
      <c r="AO120" s="28"/>
      <c r="AP120" s="28"/>
      <c r="AQ120" s="28"/>
      <c r="AR120" s="28"/>
      <c r="AS120" s="71">
        <f>IF(SUM(AP120:AR120)&gt;0,AP120&amp;"/"&amp;AQ120&amp;"/"&amp;AR120,"")</f>
      </c>
      <c r="AT120" s="71">
        <f>IF(SUM(AU120:AW120)&gt;0,AU120&amp;"/"&amp;AV120&amp;"/"&amp;AW120,"")</f>
      </c>
      <c r="AU120" s="28"/>
      <c r="AV120" s="28"/>
      <c r="AW120" s="28"/>
      <c r="AX120" s="28">
        <v>2</v>
      </c>
      <c r="AY120" s="28"/>
      <c r="AZ120" s="28"/>
      <c r="BA120" s="71" t="str">
        <f>IF(SUM(AX120:AZ120)&gt;0,AX120&amp;"/"&amp;AY120&amp;"/"&amp;AZ120,"")</f>
        <v>2//</v>
      </c>
      <c r="BB120" s="71">
        <f>IF(SUM(BC120:BE120)&gt;0,BC120&amp;"/"&amp;BD120&amp;"/"&amp;BE120,"")</f>
      </c>
      <c r="BC120" s="28"/>
      <c r="BD120" s="28"/>
      <c r="BE120" s="28"/>
      <c r="BF120" s="28"/>
      <c r="BG120" s="28"/>
      <c r="BH120" s="28"/>
      <c r="BI120" s="71">
        <f>IF(SUM(BF120:BH120)&gt;0,BF120&amp;"/"&amp;BG120&amp;"/"&amp;BH120,"")</f>
      </c>
      <c r="BJ120" s="118" t="s">
        <v>260</v>
      </c>
    </row>
    <row r="121" spans="1:62" ht="25.5" customHeight="1">
      <c r="A121" s="101" t="s">
        <v>245</v>
      </c>
      <c r="B121" s="97" t="s">
        <v>236</v>
      </c>
      <c r="C121" s="84" t="str">
        <f>D121&amp;" "&amp;E121&amp;" "&amp;H121&amp;" "&amp;I121</f>
        <v>10   </v>
      </c>
      <c r="D121" s="87">
        <v>10</v>
      </c>
      <c r="E121" s="87"/>
      <c r="F121" s="87"/>
      <c r="G121" s="87"/>
      <c r="H121" s="87"/>
      <c r="I121" s="87"/>
      <c r="J121" s="84" t="str">
        <f>K121&amp;" "&amp;L121&amp;" "&amp;M121&amp;" "&amp;N121</f>
        <v>   </v>
      </c>
      <c r="K121" s="87"/>
      <c r="L121" s="87"/>
      <c r="M121" s="87"/>
      <c r="N121" s="87"/>
      <c r="O121" s="83"/>
      <c r="P121" s="92">
        <v>90</v>
      </c>
      <c r="Q121" s="92">
        <f>R121+S121+T121</f>
        <v>48</v>
      </c>
      <c r="R121" s="92">
        <f t="shared" si="48"/>
        <v>32</v>
      </c>
      <c r="S121" s="92">
        <f t="shared" si="48"/>
        <v>0</v>
      </c>
      <c r="T121" s="92">
        <f t="shared" si="48"/>
        <v>16</v>
      </c>
      <c r="U121" s="92">
        <f>P121-Q121</f>
        <v>42</v>
      </c>
      <c r="V121" s="71">
        <f>IF(SUM(W121:Y121)&gt;0,W121&amp;"/"&amp;X121&amp;"/"&amp;Y121,"")</f>
      </c>
      <c r="W121" s="28"/>
      <c r="X121" s="28"/>
      <c r="Y121" s="28"/>
      <c r="Z121" s="28"/>
      <c r="AA121" s="28"/>
      <c r="AB121" s="28"/>
      <c r="AC121" s="71">
        <f>IF(SUM(Z121:AB121)&gt;0,Z121&amp;"/"&amp;AA121&amp;"/"&amp;AB121,"")</f>
      </c>
      <c r="AD121" s="71">
        <f>IF(SUM(AE121:AG121)&gt;0,AE121&amp;"/"&amp;AF121&amp;"/"&amp;AG121,"")</f>
      </c>
      <c r="AE121" s="28"/>
      <c r="AF121" s="28"/>
      <c r="AG121" s="28"/>
      <c r="AH121" s="28"/>
      <c r="AI121" s="28"/>
      <c r="AJ121" s="28"/>
      <c r="AK121" s="71">
        <f>IF(SUM(AH121:AJ121)&gt;0,AH121&amp;"/"&amp;AI121&amp;"/"&amp;AJ121,"")</f>
      </c>
      <c r="AL121" s="71">
        <f>IF(SUM(AM121:AO121)&gt;0,AM121&amp;"/"&amp;AN121&amp;"/"&amp;AO121,"")</f>
      </c>
      <c r="AM121" s="28"/>
      <c r="AN121" s="28"/>
      <c r="AO121" s="28"/>
      <c r="AP121" s="28"/>
      <c r="AQ121" s="28"/>
      <c r="AR121" s="28"/>
      <c r="AS121" s="71">
        <f>IF(SUM(AP121:AR121)&gt;0,AP121&amp;"/"&amp;AQ121&amp;"/"&amp;AR121,"")</f>
      </c>
      <c r="AT121" s="71">
        <f>IF(SUM(AU121:AW121)&gt;0,AU121&amp;"/"&amp;AV121&amp;"/"&amp;AW121,"")</f>
      </c>
      <c r="AU121" s="28"/>
      <c r="AV121" s="28"/>
      <c r="AW121" s="28"/>
      <c r="AX121" s="28"/>
      <c r="AY121" s="28"/>
      <c r="AZ121" s="28"/>
      <c r="BA121" s="71">
        <f>IF(SUM(AX121:AZ121)&gt;0,AX121&amp;"/"&amp;AY121&amp;"/"&amp;AZ121,"")</f>
      </c>
      <c r="BB121" s="71">
        <f>IF(SUM(BC121:BE121)&gt;0,BC121&amp;"/"&amp;BD121&amp;"/"&amp;BE121,"")</f>
      </c>
      <c r="BC121" s="28"/>
      <c r="BD121" s="28"/>
      <c r="BE121" s="28"/>
      <c r="BF121" s="28">
        <v>4</v>
      </c>
      <c r="BG121" s="28"/>
      <c r="BH121" s="28">
        <v>2</v>
      </c>
      <c r="BI121" s="71" t="str">
        <f>IF(SUM(BF121:BH121)&gt;0,BF121&amp;"/"&amp;BG121&amp;"/"&amp;BH121,"")</f>
        <v>4//2</v>
      </c>
      <c r="BJ121" s="118" t="s">
        <v>260</v>
      </c>
    </row>
    <row r="122" spans="1:62" ht="15">
      <c r="A122" s="102"/>
      <c r="B122" s="99" t="s">
        <v>89</v>
      </c>
      <c r="C122" s="29"/>
      <c r="D122" s="70"/>
      <c r="E122" s="70"/>
      <c r="F122" s="70"/>
      <c r="G122" s="70"/>
      <c r="H122" s="70"/>
      <c r="I122" s="70"/>
      <c r="J122" s="29"/>
      <c r="K122" s="70"/>
      <c r="L122" s="70"/>
      <c r="M122" s="70"/>
      <c r="N122" s="70"/>
      <c r="O122" s="29"/>
      <c r="P122" s="91">
        <f aca="true" t="shared" si="49" ref="P122:U122">SUM(P117:P121)</f>
        <v>500</v>
      </c>
      <c r="Q122" s="91">
        <f t="shared" si="49"/>
        <v>258</v>
      </c>
      <c r="R122" s="91">
        <f t="shared" si="49"/>
        <v>138</v>
      </c>
      <c r="S122" s="91">
        <f t="shared" si="49"/>
        <v>0</v>
      </c>
      <c r="T122" s="91">
        <f t="shared" si="49"/>
        <v>120</v>
      </c>
      <c r="U122" s="91">
        <f t="shared" si="49"/>
        <v>242</v>
      </c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118" t="s">
        <v>260</v>
      </c>
    </row>
    <row r="123" spans="2:62" ht="15">
      <c r="B123" s="46"/>
      <c r="C123" s="47"/>
      <c r="D123" s="48"/>
      <c r="E123" s="48"/>
      <c r="F123" s="48"/>
      <c r="G123" s="48"/>
      <c r="H123" s="48"/>
      <c r="I123" s="48"/>
      <c r="J123" s="47"/>
      <c r="K123" s="48"/>
      <c r="L123" s="48"/>
      <c r="M123" s="48"/>
      <c r="N123" s="48"/>
      <c r="O123" s="47"/>
      <c r="Q123" s="34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118"/>
    </row>
    <row r="124" spans="2:62" ht="15">
      <c r="B124" s="46"/>
      <c r="C124" s="47"/>
      <c r="D124" s="48"/>
      <c r="E124" s="48"/>
      <c r="F124" s="48"/>
      <c r="G124" s="48"/>
      <c r="H124" s="48"/>
      <c r="I124" s="48"/>
      <c r="J124" s="47"/>
      <c r="K124" s="48"/>
      <c r="L124" s="48"/>
      <c r="M124" s="48"/>
      <c r="N124" s="48"/>
      <c r="O124" s="47"/>
      <c r="Q124" s="34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118"/>
    </row>
    <row r="125" spans="2:62" ht="15">
      <c r="B125" s="46"/>
      <c r="C125" s="47"/>
      <c r="D125" s="48"/>
      <c r="E125" s="48"/>
      <c r="F125" s="48"/>
      <c r="G125" s="48"/>
      <c r="H125" s="48"/>
      <c r="I125" s="48"/>
      <c r="J125" s="47"/>
      <c r="K125" s="48"/>
      <c r="L125" s="48"/>
      <c r="M125" s="48"/>
      <c r="N125" s="48"/>
      <c r="O125" s="47"/>
      <c r="Q125" s="34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118"/>
    </row>
    <row r="127" spans="2:46" ht="23.25" customHeight="1">
      <c r="B127" s="172" t="s">
        <v>199</v>
      </c>
      <c r="C127" s="173"/>
      <c r="D127" s="173"/>
      <c r="E127" s="173"/>
      <c r="F127" s="173"/>
      <c r="G127" s="173"/>
      <c r="H127" s="173"/>
      <c r="I127" s="173"/>
      <c r="J127" s="174"/>
      <c r="K127" s="109"/>
      <c r="L127" s="109"/>
      <c r="M127" s="109"/>
      <c r="N127" s="109"/>
      <c r="O127" s="172" t="s">
        <v>203</v>
      </c>
      <c r="P127" s="173"/>
      <c r="Q127" s="173"/>
      <c r="R127" s="173"/>
      <c r="S127" s="173"/>
      <c r="T127" s="174"/>
      <c r="U127" s="172" t="s">
        <v>220</v>
      </c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4"/>
    </row>
    <row r="128" spans="2:46" ht="36.75" customHeight="1">
      <c r="B128" s="110" t="s">
        <v>200</v>
      </c>
      <c r="C128" s="110" t="s">
        <v>201</v>
      </c>
      <c r="D128" s="111"/>
      <c r="E128" s="111"/>
      <c r="F128" s="111"/>
      <c r="G128" s="111"/>
      <c r="H128" s="111"/>
      <c r="I128" s="111"/>
      <c r="J128" s="110" t="s">
        <v>202</v>
      </c>
      <c r="K128" s="111"/>
      <c r="L128" s="111"/>
      <c r="M128" s="111"/>
      <c r="N128" s="111"/>
      <c r="O128" s="175" t="s">
        <v>200</v>
      </c>
      <c r="P128" s="176"/>
      <c r="Q128" s="176"/>
      <c r="R128" s="177"/>
      <c r="S128" s="110" t="s">
        <v>204</v>
      </c>
      <c r="T128" s="110" t="s">
        <v>205</v>
      </c>
      <c r="U128" s="175" t="s">
        <v>206</v>
      </c>
      <c r="V128" s="176"/>
      <c r="W128" s="176"/>
      <c r="X128" s="176"/>
      <c r="Y128" s="176"/>
      <c r="Z128" s="176"/>
      <c r="AA128" s="176"/>
      <c r="AB128" s="176"/>
      <c r="AC128" s="176"/>
      <c r="AD128" s="177"/>
      <c r="AE128" s="110"/>
      <c r="AF128" s="110"/>
      <c r="AG128" s="110"/>
      <c r="AH128" s="110"/>
      <c r="AI128" s="110"/>
      <c r="AJ128" s="110"/>
      <c r="AK128" s="175" t="s">
        <v>207</v>
      </c>
      <c r="AL128" s="176"/>
      <c r="AM128" s="176"/>
      <c r="AN128" s="176"/>
      <c r="AO128" s="176"/>
      <c r="AP128" s="176"/>
      <c r="AQ128" s="176"/>
      <c r="AR128" s="176"/>
      <c r="AS128" s="176"/>
      <c r="AT128" s="177"/>
    </row>
    <row r="129" spans="2:46" ht="23.25" customHeight="1">
      <c r="B129" s="112" t="s">
        <v>221</v>
      </c>
      <c r="C129" s="110">
        <v>4</v>
      </c>
      <c r="D129" s="111"/>
      <c r="E129" s="111"/>
      <c r="F129" s="111"/>
      <c r="G129" s="111"/>
      <c r="H129" s="111"/>
      <c r="I129" s="111"/>
      <c r="J129" s="110">
        <v>2</v>
      </c>
      <c r="K129" s="111"/>
      <c r="L129" s="111"/>
      <c r="M129" s="111"/>
      <c r="N129" s="111"/>
      <c r="O129" s="187" t="s">
        <v>209</v>
      </c>
      <c r="P129" s="188"/>
      <c r="Q129" s="188"/>
      <c r="R129" s="189"/>
      <c r="S129" s="193" t="s">
        <v>210</v>
      </c>
      <c r="T129" s="193">
        <v>16</v>
      </c>
      <c r="U129" s="178" t="s">
        <v>211</v>
      </c>
      <c r="V129" s="179"/>
      <c r="W129" s="179"/>
      <c r="X129" s="179"/>
      <c r="Y129" s="179"/>
      <c r="Z129" s="179"/>
      <c r="AA129" s="179"/>
      <c r="AB129" s="179"/>
      <c r="AC129" s="179"/>
      <c r="AD129" s="180"/>
      <c r="AE129" s="110"/>
      <c r="AF129" s="110"/>
      <c r="AG129" s="110"/>
      <c r="AH129" s="110"/>
      <c r="AI129" s="110"/>
      <c r="AJ129" s="110"/>
      <c r="AK129" s="178" t="s">
        <v>212</v>
      </c>
      <c r="AL129" s="179"/>
      <c r="AM129" s="179"/>
      <c r="AN129" s="179"/>
      <c r="AO129" s="179"/>
      <c r="AP129" s="179"/>
      <c r="AQ129" s="179"/>
      <c r="AR129" s="179"/>
      <c r="AS129" s="179"/>
      <c r="AT129" s="180"/>
    </row>
    <row r="130" spans="2:46" ht="23.25" customHeight="1">
      <c r="B130" s="112" t="s">
        <v>208</v>
      </c>
      <c r="C130" s="110">
        <v>6</v>
      </c>
      <c r="D130" s="111"/>
      <c r="E130" s="111"/>
      <c r="F130" s="111"/>
      <c r="G130" s="111"/>
      <c r="H130" s="111"/>
      <c r="I130" s="111"/>
      <c r="J130" s="110">
        <v>2</v>
      </c>
      <c r="K130" s="111"/>
      <c r="L130" s="111"/>
      <c r="M130" s="111"/>
      <c r="N130" s="111"/>
      <c r="O130" s="190"/>
      <c r="P130" s="191"/>
      <c r="Q130" s="191"/>
      <c r="R130" s="192"/>
      <c r="S130" s="194"/>
      <c r="T130" s="194"/>
      <c r="U130" s="181"/>
      <c r="V130" s="182"/>
      <c r="W130" s="182"/>
      <c r="X130" s="182"/>
      <c r="Y130" s="182"/>
      <c r="Z130" s="182"/>
      <c r="AA130" s="182"/>
      <c r="AB130" s="182"/>
      <c r="AC130" s="182"/>
      <c r="AD130" s="183"/>
      <c r="AE130" s="110"/>
      <c r="AF130" s="110"/>
      <c r="AG130" s="110"/>
      <c r="AH130" s="110"/>
      <c r="AI130" s="110"/>
      <c r="AJ130" s="110"/>
      <c r="AK130" s="181"/>
      <c r="AL130" s="182"/>
      <c r="AM130" s="182"/>
      <c r="AN130" s="182"/>
      <c r="AO130" s="182"/>
      <c r="AP130" s="182"/>
      <c r="AQ130" s="182"/>
      <c r="AR130" s="182"/>
      <c r="AS130" s="182"/>
      <c r="AT130" s="183"/>
    </row>
    <row r="131" spans="2:46" ht="12.75">
      <c r="B131" s="112" t="s">
        <v>21</v>
      </c>
      <c r="C131" s="110"/>
      <c r="D131" s="111"/>
      <c r="E131" s="111"/>
      <c r="F131" s="111"/>
      <c r="G131" s="111"/>
      <c r="H131" s="111"/>
      <c r="I131" s="111"/>
      <c r="J131" s="110">
        <v>4</v>
      </c>
      <c r="K131" s="111"/>
      <c r="L131" s="111"/>
      <c r="M131" s="111"/>
      <c r="N131" s="111"/>
      <c r="O131" s="195"/>
      <c r="P131" s="196"/>
      <c r="Q131" s="196"/>
      <c r="R131" s="197"/>
      <c r="S131" s="110"/>
      <c r="T131" s="110">
        <v>16</v>
      </c>
      <c r="U131" s="184"/>
      <c r="V131" s="185"/>
      <c r="W131" s="185"/>
      <c r="X131" s="185"/>
      <c r="Y131" s="185"/>
      <c r="Z131" s="185"/>
      <c r="AA131" s="185"/>
      <c r="AB131" s="185"/>
      <c r="AC131" s="185"/>
      <c r="AD131" s="186"/>
      <c r="AE131" s="110"/>
      <c r="AF131" s="110"/>
      <c r="AG131" s="110"/>
      <c r="AH131" s="110"/>
      <c r="AI131" s="110"/>
      <c r="AJ131" s="110"/>
      <c r="AK131" s="184"/>
      <c r="AL131" s="185"/>
      <c r="AM131" s="185"/>
      <c r="AN131" s="185"/>
      <c r="AO131" s="185"/>
      <c r="AP131" s="185"/>
      <c r="AQ131" s="185"/>
      <c r="AR131" s="185"/>
      <c r="AS131" s="185"/>
      <c r="AT131" s="186"/>
    </row>
    <row r="133" ht="12.75">
      <c r="B133" s="108" t="s">
        <v>195</v>
      </c>
    </row>
    <row r="134" ht="12.75">
      <c r="B134" s="108" t="s">
        <v>196</v>
      </c>
    </row>
    <row r="136" ht="12.75">
      <c r="B136" s="36" t="s">
        <v>222</v>
      </c>
    </row>
    <row r="138" spans="2:21" ht="12.75">
      <c r="B138" s="36" t="s">
        <v>223</v>
      </c>
      <c r="C138" s="14" t="s">
        <v>244</v>
      </c>
      <c r="U138" s="14" t="s">
        <v>214</v>
      </c>
    </row>
    <row r="140" spans="2:21" ht="12.75">
      <c r="B140" s="36" t="s">
        <v>213</v>
      </c>
      <c r="C140" s="14" t="s">
        <v>243</v>
      </c>
      <c r="U140" s="14" t="s">
        <v>215</v>
      </c>
    </row>
    <row r="150" spans="1:46" ht="15.75">
      <c r="A150" s="43" t="s">
        <v>224</v>
      </c>
      <c r="B150" s="35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41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T150" s="19"/>
    </row>
    <row r="151" spans="1:21" ht="15.75">
      <c r="A151" s="17"/>
      <c r="C151" s="15"/>
      <c r="D151" s="21"/>
      <c r="E151" s="21"/>
      <c r="F151" s="21"/>
      <c r="G151" s="21"/>
      <c r="H151" s="21"/>
      <c r="I151" s="21"/>
      <c r="J151" s="15"/>
      <c r="K151" s="21"/>
      <c r="L151" s="21"/>
      <c r="M151" s="21"/>
      <c r="N151" s="21"/>
      <c r="O151" s="15"/>
      <c r="P151" s="30"/>
      <c r="Q151" s="16"/>
      <c r="R151" s="15"/>
      <c r="S151" s="15"/>
      <c r="T151" s="15"/>
      <c r="U151" s="15"/>
    </row>
    <row r="152" spans="1:61" ht="12.75">
      <c r="A152" s="13"/>
      <c r="B152" s="62"/>
      <c r="C152" s="159" t="s">
        <v>30</v>
      </c>
      <c r="D152" s="160"/>
      <c r="E152" s="160"/>
      <c r="F152" s="160"/>
      <c r="G152" s="160"/>
      <c r="H152" s="160"/>
      <c r="I152" s="160"/>
      <c r="J152" s="161"/>
      <c r="K152" s="63"/>
      <c r="L152" s="63"/>
      <c r="M152" s="63"/>
      <c r="N152" s="63"/>
      <c r="O152" s="63"/>
      <c r="P152" s="162" t="s">
        <v>194</v>
      </c>
      <c r="Q152" s="163"/>
      <c r="R152" s="163"/>
      <c r="S152" s="163"/>
      <c r="T152" s="163"/>
      <c r="U152" s="164"/>
      <c r="V152" s="165" t="s">
        <v>93</v>
      </c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</row>
    <row r="153" spans="1:61" ht="12.75">
      <c r="A153" s="13"/>
      <c r="B153" s="62"/>
      <c r="C153" s="159" t="s">
        <v>31</v>
      </c>
      <c r="D153" s="160"/>
      <c r="E153" s="160"/>
      <c r="F153" s="160"/>
      <c r="G153" s="160"/>
      <c r="H153" s="160"/>
      <c r="I153" s="160"/>
      <c r="J153" s="161"/>
      <c r="K153" s="63"/>
      <c r="L153" s="63"/>
      <c r="M153" s="63"/>
      <c r="N153" s="63"/>
      <c r="O153" s="63"/>
      <c r="P153" s="166" t="s">
        <v>21</v>
      </c>
      <c r="Q153" s="169" t="s">
        <v>32</v>
      </c>
      <c r="R153" s="170"/>
      <c r="S153" s="170"/>
      <c r="T153" s="171"/>
      <c r="U153" s="65"/>
      <c r="V153" s="159" t="s">
        <v>33</v>
      </c>
      <c r="W153" s="160"/>
      <c r="X153" s="160"/>
      <c r="Y153" s="160"/>
      <c r="Z153" s="160"/>
      <c r="AA153" s="160"/>
      <c r="AB153" s="160"/>
      <c r="AC153" s="161"/>
      <c r="AD153" s="159" t="s">
        <v>34</v>
      </c>
      <c r="AE153" s="160"/>
      <c r="AF153" s="160"/>
      <c r="AG153" s="160"/>
      <c r="AH153" s="160"/>
      <c r="AI153" s="160"/>
      <c r="AJ153" s="160"/>
      <c r="AK153" s="161"/>
      <c r="AL153" s="159" t="s">
        <v>35</v>
      </c>
      <c r="AM153" s="160"/>
      <c r="AN153" s="160"/>
      <c r="AO153" s="160"/>
      <c r="AP153" s="160"/>
      <c r="AQ153" s="160"/>
      <c r="AR153" s="160"/>
      <c r="AS153" s="161"/>
      <c r="AT153" s="159" t="s">
        <v>36</v>
      </c>
      <c r="AU153" s="160"/>
      <c r="AV153" s="160"/>
      <c r="AW153" s="160"/>
      <c r="AX153" s="160"/>
      <c r="AY153" s="160"/>
      <c r="AZ153" s="160"/>
      <c r="BA153" s="161"/>
      <c r="BB153" s="159" t="s">
        <v>37</v>
      </c>
      <c r="BC153" s="160"/>
      <c r="BD153" s="160"/>
      <c r="BE153" s="160"/>
      <c r="BF153" s="160"/>
      <c r="BG153" s="160"/>
      <c r="BH153" s="160"/>
      <c r="BI153" s="161"/>
    </row>
    <row r="154" spans="1:61" ht="12.75">
      <c r="A154" s="63" t="s">
        <v>38</v>
      </c>
      <c r="B154" s="66" t="s">
        <v>39</v>
      </c>
      <c r="C154" s="13" t="s">
        <v>40</v>
      </c>
      <c r="D154" s="67"/>
      <c r="E154" s="67"/>
      <c r="F154" s="67"/>
      <c r="G154" s="67"/>
      <c r="H154" s="67"/>
      <c r="I154" s="67"/>
      <c r="J154" s="13" t="s">
        <v>41</v>
      </c>
      <c r="K154" s="67"/>
      <c r="L154" s="67"/>
      <c r="M154" s="67"/>
      <c r="N154" s="67"/>
      <c r="O154" s="13" t="s">
        <v>42</v>
      </c>
      <c r="P154" s="167"/>
      <c r="Q154" s="44" t="s">
        <v>21</v>
      </c>
      <c r="R154" s="29" t="s">
        <v>167</v>
      </c>
      <c r="S154" s="29" t="s">
        <v>43</v>
      </c>
      <c r="T154" s="29" t="s">
        <v>104</v>
      </c>
      <c r="U154" s="29" t="s">
        <v>168</v>
      </c>
      <c r="V154" s="63">
        <v>1</v>
      </c>
      <c r="W154" s="63" t="s">
        <v>119</v>
      </c>
      <c r="X154" s="63" t="s">
        <v>120</v>
      </c>
      <c r="Y154" s="63" t="s">
        <v>121</v>
      </c>
      <c r="Z154" s="63" t="s">
        <v>119</v>
      </c>
      <c r="AA154" s="63" t="s">
        <v>120</v>
      </c>
      <c r="AB154" s="63" t="s">
        <v>121</v>
      </c>
      <c r="AC154" s="63">
        <v>2</v>
      </c>
      <c r="AD154" s="63">
        <v>3</v>
      </c>
      <c r="AE154" s="63" t="s">
        <v>119</v>
      </c>
      <c r="AF154" s="63" t="s">
        <v>120</v>
      </c>
      <c r="AG154" s="63" t="s">
        <v>121</v>
      </c>
      <c r="AH154" s="63" t="s">
        <v>119</v>
      </c>
      <c r="AI154" s="63" t="s">
        <v>120</v>
      </c>
      <c r="AJ154" s="63" t="s">
        <v>121</v>
      </c>
      <c r="AK154" s="63">
        <v>4</v>
      </c>
      <c r="AL154" s="63">
        <v>5</v>
      </c>
      <c r="AM154" s="63" t="s">
        <v>119</v>
      </c>
      <c r="AN154" s="63" t="s">
        <v>120</v>
      </c>
      <c r="AO154" s="63" t="s">
        <v>121</v>
      </c>
      <c r="AP154" s="63" t="s">
        <v>119</v>
      </c>
      <c r="AQ154" s="63" t="s">
        <v>120</v>
      </c>
      <c r="AR154" s="63" t="s">
        <v>121</v>
      </c>
      <c r="AS154" s="63">
        <v>6</v>
      </c>
      <c r="AT154" s="63">
        <v>7</v>
      </c>
      <c r="AU154" s="63" t="s">
        <v>119</v>
      </c>
      <c r="AV154" s="63" t="s">
        <v>120</v>
      </c>
      <c r="AW154" s="63" t="s">
        <v>121</v>
      </c>
      <c r="AX154" s="63" t="s">
        <v>119</v>
      </c>
      <c r="AY154" s="63" t="s">
        <v>120</v>
      </c>
      <c r="AZ154" s="63" t="s">
        <v>121</v>
      </c>
      <c r="BA154" s="63">
        <v>8</v>
      </c>
      <c r="BB154" s="63">
        <v>9</v>
      </c>
      <c r="BC154" s="63" t="s">
        <v>119</v>
      </c>
      <c r="BD154" s="63" t="s">
        <v>120</v>
      </c>
      <c r="BE154" s="63" t="s">
        <v>121</v>
      </c>
      <c r="BF154" s="63" t="s">
        <v>119</v>
      </c>
      <c r="BG154" s="63" t="s">
        <v>120</v>
      </c>
      <c r="BH154" s="63" t="s">
        <v>121</v>
      </c>
      <c r="BI154" s="63">
        <v>10</v>
      </c>
    </row>
    <row r="155" spans="1:61" ht="12.75">
      <c r="A155" s="13"/>
      <c r="B155" s="62"/>
      <c r="C155" s="13"/>
      <c r="D155" s="67"/>
      <c r="E155" s="67"/>
      <c r="F155" s="67"/>
      <c r="G155" s="67"/>
      <c r="H155" s="67"/>
      <c r="I155" s="67"/>
      <c r="J155" s="13"/>
      <c r="K155" s="67"/>
      <c r="L155" s="67"/>
      <c r="M155" s="67"/>
      <c r="N155" s="67"/>
      <c r="O155" s="13" t="s">
        <v>44</v>
      </c>
      <c r="P155" s="168"/>
      <c r="Q155" s="28"/>
      <c r="R155" s="29"/>
      <c r="S155" s="29"/>
      <c r="T155" s="29"/>
      <c r="U155" s="29" t="s">
        <v>169</v>
      </c>
      <c r="V155" s="63">
        <v>18</v>
      </c>
      <c r="W155" s="63">
        <v>18</v>
      </c>
      <c r="X155" s="63">
        <v>18</v>
      </c>
      <c r="Y155" s="63">
        <v>18</v>
      </c>
      <c r="Z155" s="63">
        <v>17</v>
      </c>
      <c r="AA155" s="63">
        <v>17</v>
      </c>
      <c r="AB155" s="63">
        <v>17</v>
      </c>
      <c r="AC155" s="63">
        <v>17</v>
      </c>
      <c r="AD155" s="63">
        <v>18</v>
      </c>
      <c r="AE155" s="63">
        <v>18</v>
      </c>
      <c r="AF155" s="63">
        <v>18</v>
      </c>
      <c r="AG155" s="63">
        <v>18</v>
      </c>
      <c r="AH155" s="63">
        <v>17</v>
      </c>
      <c r="AI155" s="63">
        <v>17</v>
      </c>
      <c r="AJ155" s="63">
        <v>17</v>
      </c>
      <c r="AK155" s="63">
        <v>17</v>
      </c>
      <c r="AL155" s="63">
        <v>18</v>
      </c>
      <c r="AM155" s="63">
        <v>18</v>
      </c>
      <c r="AN155" s="63">
        <v>18</v>
      </c>
      <c r="AO155" s="63">
        <v>18</v>
      </c>
      <c r="AP155" s="63">
        <v>17</v>
      </c>
      <c r="AQ155" s="63">
        <v>17</v>
      </c>
      <c r="AR155" s="63">
        <v>17</v>
      </c>
      <c r="AS155" s="63">
        <v>17</v>
      </c>
      <c r="AT155" s="63">
        <v>18</v>
      </c>
      <c r="AU155" s="63">
        <v>18</v>
      </c>
      <c r="AV155" s="63">
        <v>18</v>
      </c>
      <c r="AW155" s="63">
        <v>18</v>
      </c>
      <c r="AX155" s="63">
        <v>18</v>
      </c>
      <c r="AY155" s="63">
        <v>18</v>
      </c>
      <c r="AZ155" s="63">
        <v>18</v>
      </c>
      <c r="BA155" s="63">
        <v>18</v>
      </c>
      <c r="BB155" s="63">
        <v>7</v>
      </c>
      <c r="BC155" s="63">
        <v>7</v>
      </c>
      <c r="BD155" s="63">
        <v>7</v>
      </c>
      <c r="BE155" s="63">
        <v>7</v>
      </c>
      <c r="BF155" s="63">
        <v>8</v>
      </c>
      <c r="BG155" s="63">
        <v>8</v>
      </c>
      <c r="BH155" s="63">
        <v>8</v>
      </c>
      <c r="BI155" s="63">
        <v>8</v>
      </c>
    </row>
    <row r="156" spans="1:61" ht="12.75">
      <c r="A156" s="63">
        <v>1</v>
      </c>
      <c r="B156" s="66">
        <v>2</v>
      </c>
      <c r="C156" s="63">
        <v>3</v>
      </c>
      <c r="D156" s="68"/>
      <c r="E156" s="68"/>
      <c r="F156" s="68"/>
      <c r="G156" s="68"/>
      <c r="H156" s="68"/>
      <c r="I156" s="68"/>
      <c r="J156" s="63">
        <v>4</v>
      </c>
      <c r="K156" s="68"/>
      <c r="L156" s="68"/>
      <c r="M156" s="68"/>
      <c r="N156" s="68"/>
      <c r="O156" s="63">
        <v>5</v>
      </c>
      <c r="P156" s="64"/>
      <c r="Q156" s="64">
        <v>6</v>
      </c>
      <c r="R156" s="69">
        <v>7</v>
      </c>
      <c r="S156" s="69">
        <v>8</v>
      </c>
      <c r="T156" s="69">
        <v>9</v>
      </c>
      <c r="U156" s="69"/>
      <c r="V156" s="63">
        <v>10</v>
      </c>
      <c r="W156" s="63"/>
      <c r="X156" s="63"/>
      <c r="Y156" s="63"/>
      <c r="Z156" s="63"/>
      <c r="AA156" s="63"/>
      <c r="AB156" s="63"/>
      <c r="AC156" s="63">
        <v>11</v>
      </c>
      <c r="AD156" s="63">
        <v>12</v>
      </c>
      <c r="AE156" s="63"/>
      <c r="AF156" s="63"/>
      <c r="AG156" s="63"/>
      <c r="AH156" s="63"/>
      <c r="AI156" s="63"/>
      <c r="AJ156" s="63"/>
      <c r="AK156" s="63">
        <v>13</v>
      </c>
      <c r="AL156" s="63">
        <v>14</v>
      </c>
      <c r="AM156" s="63"/>
      <c r="AN156" s="63"/>
      <c r="AO156" s="63"/>
      <c r="AP156" s="63"/>
      <c r="AQ156" s="63"/>
      <c r="AR156" s="63"/>
      <c r="AS156" s="63">
        <v>15</v>
      </c>
      <c r="AT156" s="63">
        <v>16</v>
      </c>
      <c r="AU156" s="63"/>
      <c r="AV156" s="63"/>
      <c r="AW156" s="63"/>
      <c r="AX156" s="63"/>
      <c r="AY156" s="63"/>
      <c r="AZ156" s="63"/>
      <c r="BA156" s="63">
        <v>17</v>
      </c>
      <c r="BB156" s="63">
        <v>18</v>
      </c>
      <c r="BC156" s="63"/>
      <c r="BD156" s="63"/>
      <c r="BE156" s="63"/>
      <c r="BF156" s="63"/>
      <c r="BG156" s="63"/>
      <c r="BH156" s="63"/>
      <c r="BI156" s="63">
        <v>19</v>
      </c>
    </row>
    <row r="157" spans="1:61" ht="12.75">
      <c r="A157" s="95" t="s">
        <v>151</v>
      </c>
      <c r="B157" s="95" t="s">
        <v>152</v>
      </c>
      <c r="C157" s="77"/>
      <c r="D157" s="78"/>
      <c r="E157" s="78"/>
      <c r="F157" s="78"/>
      <c r="G157" s="78"/>
      <c r="H157" s="78"/>
      <c r="I157" s="78"/>
      <c r="J157" s="77"/>
      <c r="K157" s="78"/>
      <c r="L157" s="78"/>
      <c r="M157" s="78"/>
      <c r="N157" s="78"/>
      <c r="O157" s="77"/>
      <c r="P157" s="113">
        <f aca="true" t="shared" si="50" ref="P157:U157">SUM(P158:P162)</f>
        <v>500</v>
      </c>
      <c r="Q157" s="113">
        <f t="shared" si="50"/>
        <v>258</v>
      </c>
      <c r="R157" s="113">
        <f t="shared" si="50"/>
        <v>138</v>
      </c>
      <c r="S157" s="113">
        <f t="shared" si="50"/>
        <v>0</v>
      </c>
      <c r="T157" s="113">
        <f t="shared" si="50"/>
        <v>120</v>
      </c>
      <c r="U157" s="113">
        <f t="shared" si="50"/>
        <v>242</v>
      </c>
      <c r="V157" s="79"/>
      <c r="W157" s="77"/>
      <c r="X157" s="77"/>
      <c r="Y157" s="77"/>
      <c r="Z157" s="77"/>
      <c r="AA157" s="77"/>
      <c r="AB157" s="77"/>
      <c r="AC157" s="79"/>
      <c r="AD157" s="79"/>
      <c r="AE157" s="77"/>
      <c r="AF157" s="77"/>
      <c r="AG157" s="77"/>
      <c r="AH157" s="77"/>
      <c r="AI157" s="77"/>
      <c r="AJ157" s="77"/>
      <c r="AK157" s="79"/>
      <c r="AL157" s="79"/>
      <c r="AM157" s="77"/>
      <c r="AN157" s="77"/>
      <c r="AO157" s="77"/>
      <c r="AP157" s="77"/>
      <c r="AQ157" s="77"/>
      <c r="AR157" s="77"/>
      <c r="AS157" s="79"/>
      <c r="AT157" s="79"/>
      <c r="AU157" s="77"/>
      <c r="AV157" s="77"/>
      <c r="AW157" s="77"/>
      <c r="AX157" s="77"/>
      <c r="AY157" s="77"/>
      <c r="AZ157" s="77"/>
      <c r="BA157" s="79"/>
      <c r="BB157" s="79"/>
      <c r="BC157" s="77"/>
      <c r="BD157" s="77"/>
      <c r="BE157" s="77"/>
      <c r="BF157" s="77"/>
      <c r="BG157" s="77"/>
      <c r="BH157" s="77"/>
      <c r="BI157" s="79"/>
    </row>
    <row r="158" spans="1:61" ht="12.75">
      <c r="A158" s="101" t="s">
        <v>216</v>
      </c>
      <c r="B158" s="97" t="s">
        <v>246</v>
      </c>
      <c r="C158" s="84" t="str">
        <f>D158&amp;" "&amp;E158&amp;" "&amp;H158&amp;" "&amp;I158</f>
        <v>   </v>
      </c>
      <c r="D158" s="87"/>
      <c r="E158" s="87"/>
      <c r="F158" s="87"/>
      <c r="G158" s="87"/>
      <c r="H158" s="87"/>
      <c r="I158" s="87"/>
      <c r="J158" s="84" t="str">
        <f>K158&amp;" "&amp;L158&amp;" "&amp;M158&amp;" "&amp;N158</f>
        <v>6   </v>
      </c>
      <c r="K158" s="87">
        <v>6</v>
      </c>
      <c r="L158" s="87"/>
      <c r="M158" s="87"/>
      <c r="N158" s="87"/>
      <c r="O158" s="83"/>
      <c r="P158" s="92">
        <v>70</v>
      </c>
      <c r="Q158" s="92">
        <f>R158+S158+T158</f>
        <v>34</v>
      </c>
      <c r="R158" s="92">
        <f aca="true" t="shared" si="51" ref="R158:T162">W158*W$6+Z158*Z$6+AE158*AE$6+AH158*AH$6+AM158*AM$6+AP158*AP$6+AU158*AU$6+AX158*AX$6+BC158*BC$6+BF158*BF$6</f>
        <v>17</v>
      </c>
      <c r="S158" s="92">
        <f t="shared" si="51"/>
        <v>0</v>
      </c>
      <c r="T158" s="92">
        <f t="shared" si="51"/>
        <v>17</v>
      </c>
      <c r="U158" s="92">
        <f>P158-Q158</f>
        <v>36</v>
      </c>
      <c r="V158" s="71">
        <f>IF(SUM(W158:Y158)&gt;0,W158&amp;"/"&amp;X158&amp;"/"&amp;Y158,"")</f>
      </c>
      <c r="W158" s="71"/>
      <c r="X158" s="71"/>
      <c r="Y158" s="71"/>
      <c r="Z158" s="71"/>
      <c r="AA158" s="71"/>
      <c r="AB158" s="71"/>
      <c r="AC158" s="71">
        <f>IF(SUM(Z158:AB158)&gt;0,Z158&amp;"/"&amp;AA158&amp;"/"&amp;AB158,"")</f>
      </c>
      <c r="AD158" s="71">
        <f>IF(SUM(AE158:AG158)&gt;0,AE158&amp;"/"&amp;AF158&amp;"/"&amp;AG158,"")</f>
      </c>
      <c r="AE158" s="28"/>
      <c r="AF158" s="28"/>
      <c r="AG158" s="28"/>
      <c r="AH158" s="28"/>
      <c r="AI158" s="28"/>
      <c r="AJ158" s="28"/>
      <c r="AK158" s="71">
        <f>IF(SUM(AH158:AJ158)&gt;0,AH158&amp;"/"&amp;AI158&amp;"/"&amp;AJ158,"")</f>
      </c>
      <c r="AL158" s="71">
        <f>IF(SUM(AM158:AO158)&gt;0,AM158&amp;"/"&amp;AN158&amp;"/"&amp;AO158,"")</f>
      </c>
      <c r="AM158" s="28"/>
      <c r="AN158" s="28"/>
      <c r="AO158" s="28"/>
      <c r="AP158" s="28">
        <v>1</v>
      </c>
      <c r="AQ158" s="28"/>
      <c r="AR158" s="28">
        <v>1</v>
      </c>
      <c r="AS158" s="71" t="str">
        <f>IF(SUM(AP158:AR158)&gt;0,AP158&amp;"/"&amp;AQ158&amp;"/"&amp;AR158,"")</f>
        <v>1//1</v>
      </c>
      <c r="AT158" s="71">
        <f>IF(SUM(AU158:AW158)&gt;0,AU158&amp;"/"&amp;AV158&amp;"/"&amp;AW158,"")</f>
      </c>
      <c r="AU158" s="28"/>
      <c r="AV158" s="28"/>
      <c r="AW158" s="28"/>
      <c r="AX158" s="28"/>
      <c r="AY158" s="28"/>
      <c r="AZ158" s="28"/>
      <c r="BA158" s="71">
        <f>IF(SUM(AX158:AZ158)&gt;0,AX158&amp;"/"&amp;AY158&amp;"/"&amp;AZ158,"")</f>
      </c>
      <c r="BB158" s="71">
        <f>IF(SUM(BC158:BE158)&gt;0,BC158&amp;"/"&amp;BD158&amp;"/"&amp;BE158,"")</f>
      </c>
      <c r="BC158" s="28"/>
      <c r="BD158" s="28"/>
      <c r="BE158" s="28"/>
      <c r="BF158" s="28"/>
      <c r="BG158" s="28"/>
      <c r="BH158" s="28"/>
      <c r="BI158" s="71">
        <f>IF(SUM(BF158:BH158)&gt;0,BF158&amp;"/"&amp;BG158&amp;"/"&amp;BH158,"")</f>
      </c>
    </row>
    <row r="159" spans="1:61" ht="12.75">
      <c r="A159" s="101" t="s">
        <v>217</v>
      </c>
      <c r="B159" s="97" t="s">
        <v>247</v>
      </c>
      <c r="C159" s="84" t="str">
        <f>D159&amp;" "&amp;E159&amp;" "&amp;H159&amp;" "&amp;I159</f>
        <v>   </v>
      </c>
      <c r="D159" s="87"/>
      <c r="E159" s="87"/>
      <c r="F159" s="87"/>
      <c r="G159" s="87"/>
      <c r="H159" s="87"/>
      <c r="I159" s="87"/>
      <c r="J159" s="84" t="str">
        <f>K159&amp;" "&amp;L159&amp;" "&amp;M159&amp;" "&amp;N159</f>
        <v>6   </v>
      </c>
      <c r="K159" s="87">
        <v>6</v>
      </c>
      <c r="L159" s="87"/>
      <c r="M159" s="87"/>
      <c r="N159" s="87"/>
      <c r="O159" s="83"/>
      <c r="P159" s="92">
        <v>120</v>
      </c>
      <c r="Q159" s="92">
        <f>R159+S159+T159</f>
        <v>68</v>
      </c>
      <c r="R159" s="92">
        <f>W159*W$6+Z159*Z$6+AE159*AE$6+AH159*AH$6+AM159*AM$6+AP159*AP$6+AU159*AU$6+AX159*AX$6+BC159*BC$6+BF159*BF$6</f>
        <v>17</v>
      </c>
      <c r="S159" s="92">
        <f>X159*X$6+AA159*AA$6+AF159*AF$6+AI159*AI$6+AN159*AN$6+AQ159*AQ$6+AV159*AV$6+AY159*AY$6+BD159*BD$6+BG159*BG$6</f>
        <v>0</v>
      </c>
      <c r="T159" s="92">
        <f>Y159*Y$6+AB159*AB$6+AG159*AG$6+AJ159*AJ$6+AO159*AO$6+AR159*AR$6+AW159*AW$6+AZ159*AZ$6+BE159*BE$6+BH159*BH$6</f>
        <v>51</v>
      </c>
      <c r="U159" s="92">
        <f>P159-Q159</f>
        <v>52</v>
      </c>
      <c r="V159" s="71">
        <f>IF(SUM(W159:Y159)&gt;0,W159&amp;"/"&amp;X159&amp;"/"&amp;Y159,"")</f>
      </c>
      <c r="W159" s="71"/>
      <c r="X159" s="71"/>
      <c r="Y159" s="71"/>
      <c r="Z159" s="71"/>
      <c r="AA159" s="71"/>
      <c r="AB159" s="71"/>
      <c r="AC159" s="71">
        <f>IF(SUM(Z159:AB159)&gt;0,Z159&amp;"/"&amp;AA159&amp;"/"&amp;AB159,"")</f>
      </c>
      <c r="AD159" s="71">
        <f>IF(SUM(AE159:AG159)&gt;0,AE159&amp;"/"&amp;AF159&amp;"/"&amp;AG159,"")</f>
      </c>
      <c r="AE159" s="28"/>
      <c r="AF159" s="28"/>
      <c r="AG159" s="28"/>
      <c r="AH159" s="28"/>
      <c r="AI159" s="28"/>
      <c r="AJ159" s="28"/>
      <c r="AK159" s="71">
        <f>IF(SUM(AH159:AJ159)&gt;0,AH159&amp;"/"&amp;AI159&amp;"/"&amp;AJ159,"")</f>
      </c>
      <c r="AL159" s="71">
        <f>IF(SUM(AM159:AO159)&gt;0,AM159&amp;"/"&amp;AN159&amp;"/"&amp;AO159,"")</f>
      </c>
      <c r="AM159" s="28"/>
      <c r="AN159" s="28"/>
      <c r="AO159" s="28"/>
      <c r="AP159" s="28">
        <v>1</v>
      </c>
      <c r="AQ159" s="28"/>
      <c r="AR159" s="28">
        <v>3</v>
      </c>
      <c r="AS159" s="71" t="str">
        <f>IF(SUM(AP159:AR159)&gt;0,AP159&amp;"/"&amp;AQ159&amp;"/"&amp;AR159,"")</f>
        <v>1//3</v>
      </c>
      <c r="AT159" s="71">
        <f>IF(SUM(AU159:AW159)&gt;0,AU159&amp;"/"&amp;AV159&amp;"/"&amp;AW159,"")</f>
      </c>
      <c r="AU159" s="28"/>
      <c r="AV159" s="28"/>
      <c r="AW159" s="28"/>
      <c r="AX159" s="28"/>
      <c r="AY159" s="28"/>
      <c r="AZ159" s="28"/>
      <c r="BA159" s="71">
        <f>IF(SUM(AX159:AZ159)&gt;0,AX159&amp;"/"&amp;AY159&amp;"/"&amp;AZ159,"")</f>
      </c>
      <c r="BB159" s="71">
        <f>IF(SUM(BC159:BE159)&gt;0,BC159&amp;"/"&amp;BD159&amp;"/"&amp;BE159,"")</f>
      </c>
      <c r="BC159" s="28"/>
      <c r="BD159" s="28"/>
      <c r="BE159" s="28"/>
      <c r="BF159" s="28"/>
      <c r="BG159" s="28"/>
      <c r="BH159" s="28"/>
      <c r="BI159" s="71">
        <f>IF(SUM(BF159:BH159)&gt;0,BF159&amp;"/"&amp;BG159&amp;"/"&amp;BH159,"")</f>
      </c>
    </row>
    <row r="160" spans="1:61" ht="12.75">
      <c r="A160" s="101" t="s">
        <v>218</v>
      </c>
      <c r="B160" s="97" t="s">
        <v>228</v>
      </c>
      <c r="C160" s="84" t="str">
        <f>D160&amp;" "&amp;E160&amp;" "&amp;H160&amp;" "&amp;I160</f>
        <v>   </v>
      </c>
      <c r="D160" s="87"/>
      <c r="E160" s="87"/>
      <c r="F160" s="87"/>
      <c r="G160" s="87"/>
      <c r="H160" s="87"/>
      <c r="I160" s="87"/>
      <c r="J160" s="84" t="str">
        <f>K160&amp;" "&amp;L160&amp;" "&amp;M160&amp;" "&amp;N160</f>
        <v>7   </v>
      </c>
      <c r="K160" s="87">
        <v>7</v>
      </c>
      <c r="L160" s="87"/>
      <c r="M160" s="87"/>
      <c r="N160" s="87"/>
      <c r="O160" s="83"/>
      <c r="P160" s="92">
        <v>130</v>
      </c>
      <c r="Q160" s="92">
        <f>R160+S160+T160</f>
        <v>72</v>
      </c>
      <c r="R160" s="92">
        <f t="shared" si="51"/>
        <v>36</v>
      </c>
      <c r="S160" s="92">
        <f t="shared" si="51"/>
        <v>0</v>
      </c>
      <c r="T160" s="92">
        <f t="shared" si="51"/>
        <v>36</v>
      </c>
      <c r="U160" s="92">
        <f>P160-Q160</f>
        <v>58</v>
      </c>
      <c r="V160" s="71">
        <f>IF(SUM(W160:Y160)&gt;0,W160&amp;"/"&amp;X160&amp;"/"&amp;Y160,"")</f>
      </c>
      <c r="W160" s="28"/>
      <c r="X160" s="28"/>
      <c r="Y160" s="28"/>
      <c r="Z160" s="28"/>
      <c r="AA160" s="28"/>
      <c r="AB160" s="28"/>
      <c r="AC160" s="71">
        <f>IF(SUM(Z160:AB160)&gt;0,Z160&amp;"/"&amp;AA160&amp;"/"&amp;AB160,"")</f>
      </c>
      <c r="AD160" s="71">
        <f>IF(SUM(AE160:AG160)&gt;0,AE160&amp;"/"&amp;AF160&amp;"/"&amp;AG160,"")</f>
      </c>
      <c r="AE160" s="28"/>
      <c r="AF160" s="28"/>
      <c r="AG160" s="28"/>
      <c r="AH160" s="28"/>
      <c r="AI160" s="28"/>
      <c r="AJ160" s="28"/>
      <c r="AK160" s="71">
        <f>IF(SUM(AH160:AJ160)&gt;0,AH160&amp;"/"&amp;AI160&amp;"/"&amp;AJ160,"")</f>
      </c>
      <c r="AL160" s="71">
        <f>IF(SUM(AM160:AO160)&gt;0,AM160&amp;"/"&amp;AN160&amp;"/"&amp;AO160,"")</f>
      </c>
      <c r="AM160" s="28"/>
      <c r="AN160" s="28"/>
      <c r="AO160" s="28"/>
      <c r="AP160" s="28"/>
      <c r="AQ160" s="28"/>
      <c r="AR160" s="28"/>
      <c r="AS160" s="71">
        <f>IF(SUM(AP160:AR160)&gt;0,AP160&amp;"/"&amp;AQ160&amp;"/"&amp;AR160,"")</f>
      </c>
      <c r="AT160" s="71" t="str">
        <f>IF(SUM(AU160:AW160)&gt;0,AU160&amp;"/"&amp;AV160&amp;"/"&amp;AW160,"")</f>
        <v>2//2</v>
      </c>
      <c r="AU160" s="28">
        <v>2</v>
      </c>
      <c r="AV160" s="28"/>
      <c r="AW160" s="28">
        <v>2</v>
      </c>
      <c r="AX160" s="28"/>
      <c r="AY160" s="28"/>
      <c r="AZ160" s="28"/>
      <c r="BA160" s="71">
        <f>IF(SUM(AX160:AZ160)&gt;0,AX160&amp;"/"&amp;AY160&amp;"/"&amp;AZ160,"")</f>
      </c>
      <c r="BB160" s="71">
        <f>IF(SUM(BC160:BE160)&gt;0,BC160&amp;"/"&amp;BD160&amp;"/"&amp;BE160,"")</f>
      </c>
      <c r="BC160" s="28"/>
      <c r="BD160" s="28"/>
      <c r="BE160" s="28"/>
      <c r="BF160" s="28"/>
      <c r="BG160" s="28"/>
      <c r="BH160" s="28"/>
      <c r="BI160" s="71">
        <f>IF(SUM(BF160:BH160)&gt;0,BF160&amp;"/"&amp;BG160&amp;"/"&amp;BH160,"")</f>
      </c>
    </row>
    <row r="161" spans="1:61" ht="12.75">
      <c r="A161" s="101" t="s">
        <v>219</v>
      </c>
      <c r="B161" s="97" t="s">
        <v>229</v>
      </c>
      <c r="C161" s="84" t="str">
        <f>D161&amp;" "&amp;E161&amp;" "&amp;H161&amp;" "&amp;I161</f>
        <v>   </v>
      </c>
      <c r="D161" s="87"/>
      <c r="E161" s="87"/>
      <c r="F161" s="87"/>
      <c r="G161" s="87"/>
      <c r="H161" s="87"/>
      <c r="I161" s="87"/>
      <c r="J161" s="84" t="str">
        <f>K161&amp;" "&amp;L161&amp;" "&amp;M161&amp;" "&amp;N161</f>
        <v>8   </v>
      </c>
      <c r="K161" s="87">
        <v>8</v>
      </c>
      <c r="L161" s="87"/>
      <c r="M161" s="87"/>
      <c r="N161" s="87"/>
      <c r="O161" s="83"/>
      <c r="P161" s="92">
        <v>72</v>
      </c>
      <c r="Q161" s="92">
        <f>R161+S161+T161</f>
        <v>36</v>
      </c>
      <c r="R161" s="92">
        <f t="shared" si="51"/>
        <v>36</v>
      </c>
      <c r="S161" s="92">
        <f t="shared" si="51"/>
        <v>0</v>
      </c>
      <c r="T161" s="92">
        <f t="shared" si="51"/>
        <v>0</v>
      </c>
      <c r="U161" s="92">
        <f>P161-Q161</f>
        <v>36</v>
      </c>
      <c r="V161" s="71">
        <f>IF(SUM(W161:Y161)&gt;0,W161&amp;"/"&amp;X161&amp;"/"&amp;Y161,"")</f>
      </c>
      <c r="W161" s="28"/>
      <c r="X161" s="28"/>
      <c r="Y161" s="28"/>
      <c r="Z161" s="28"/>
      <c r="AA161" s="28"/>
      <c r="AB161" s="28"/>
      <c r="AC161" s="71">
        <f>IF(SUM(Z161:AB161)&gt;0,Z161&amp;"/"&amp;AA161&amp;"/"&amp;AB161,"")</f>
      </c>
      <c r="AD161" s="71">
        <f>IF(SUM(AE161:AG161)&gt;0,AE161&amp;"/"&amp;AF161&amp;"/"&amp;AG161,"")</f>
      </c>
      <c r="AE161" s="28"/>
      <c r="AF161" s="28"/>
      <c r="AG161" s="28"/>
      <c r="AH161" s="28"/>
      <c r="AI161" s="28"/>
      <c r="AJ161" s="28"/>
      <c r="AK161" s="71">
        <f>IF(SUM(AH161:AJ161)&gt;0,AH161&amp;"/"&amp;AI161&amp;"/"&amp;AJ161,"")</f>
      </c>
      <c r="AL161" s="71">
        <f>IF(SUM(AM161:AO161)&gt;0,AM161&amp;"/"&amp;AN161&amp;"/"&amp;AO161,"")</f>
      </c>
      <c r="AM161" s="28"/>
      <c r="AN161" s="28"/>
      <c r="AO161" s="28"/>
      <c r="AP161" s="28"/>
      <c r="AQ161" s="28"/>
      <c r="AR161" s="28"/>
      <c r="AS161" s="71">
        <f>IF(SUM(AP161:AR161)&gt;0,AP161&amp;"/"&amp;AQ161&amp;"/"&amp;AR161,"")</f>
      </c>
      <c r="AT161" s="71">
        <f>IF(SUM(AU161:AW161)&gt;0,AU161&amp;"/"&amp;AV161&amp;"/"&amp;AW161,"")</f>
      </c>
      <c r="AU161" s="28"/>
      <c r="AV161" s="28"/>
      <c r="AW161" s="28"/>
      <c r="AX161" s="28">
        <v>2</v>
      </c>
      <c r="AY161" s="28"/>
      <c r="AZ161" s="28"/>
      <c r="BA161" s="71" t="str">
        <f>IF(SUM(AX161:AZ161)&gt;0,AX161&amp;"/"&amp;AY161&amp;"/"&amp;AZ161,"")</f>
        <v>2//</v>
      </c>
      <c r="BB161" s="71">
        <f>IF(SUM(BC161:BE161)&gt;0,BC161&amp;"/"&amp;BD161&amp;"/"&amp;BE161,"")</f>
      </c>
      <c r="BC161" s="28"/>
      <c r="BD161" s="28"/>
      <c r="BE161" s="28"/>
      <c r="BF161" s="28"/>
      <c r="BG161" s="28"/>
      <c r="BH161" s="28"/>
      <c r="BI161" s="71">
        <f>IF(SUM(BF161:BH161)&gt;0,BF161&amp;"/"&amp;BG161&amp;"/"&amp;BH161,"")</f>
      </c>
    </row>
    <row r="162" spans="1:61" ht="12.75">
      <c r="A162" s="101" t="s">
        <v>245</v>
      </c>
      <c r="B162" s="97" t="s">
        <v>230</v>
      </c>
      <c r="C162" s="84" t="str">
        <f>D162&amp;" "&amp;E162&amp;" "&amp;H162&amp;" "&amp;I162</f>
        <v>10   </v>
      </c>
      <c r="D162" s="87">
        <v>10</v>
      </c>
      <c r="E162" s="87"/>
      <c r="F162" s="87"/>
      <c r="G162" s="87"/>
      <c r="H162" s="87"/>
      <c r="I162" s="87"/>
      <c r="J162" s="84" t="str">
        <f>K162&amp;" "&amp;L162&amp;" "&amp;M162&amp;" "&amp;N162</f>
        <v>   </v>
      </c>
      <c r="K162" s="87"/>
      <c r="L162" s="87"/>
      <c r="M162" s="87"/>
      <c r="N162" s="87"/>
      <c r="O162" s="83"/>
      <c r="P162" s="92">
        <v>108</v>
      </c>
      <c r="Q162" s="92">
        <f>R162+S162+T162</f>
        <v>48</v>
      </c>
      <c r="R162" s="92">
        <f t="shared" si="51"/>
        <v>32</v>
      </c>
      <c r="S162" s="92">
        <f t="shared" si="51"/>
        <v>0</v>
      </c>
      <c r="T162" s="92">
        <f t="shared" si="51"/>
        <v>16</v>
      </c>
      <c r="U162" s="92">
        <f>P162-Q162</f>
        <v>60</v>
      </c>
      <c r="V162" s="71">
        <f>IF(SUM(W162:Y162)&gt;0,W162&amp;"/"&amp;X162&amp;"/"&amp;Y162,"")</f>
      </c>
      <c r="W162" s="28"/>
      <c r="X162" s="28"/>
      <c r="Y162" s="28"/>
      <c r="Z162" s="28"/>
      <c r="AA162" s="28"/>
      <c r="AB162" s="28"/>
      <c r="AC162" s="71">
        <f>IF(SUM(Z162:AB162)&gt;0,Z162&amp;"/"&amp;AA162&amp;"/"&amp;AB162,"")</f>
      </c>
      <c r="AD162" s="71">
        <f>IF(SUM(AE162:AG162)&gt;0,AE162&amp;"/"&amp;AF162&amp;"/"&amp;AG162,"")</f>
      </c>
      <c r="AE162" s="28"/>
      <c r="AF162" s="28"/>
      <c r="AG162" s="28"/>
      <c r="AH162" s="28"/>
      <c r="AI162" s="28"/>
      <c r="AJ162" s="28"/>
      <c r="AK162" s="71">
        <f>IF(SUM(AH162:AJ162)&gt;0,AH162&amp;"/"&amp;AI162&amp;"/"&amp;AJ162,"")</f>
      </c>
      <c r="AL162" s="71">
        <f>IF(SUM(AM162:AO162)&gt;0,AM162&amp;"/"&amp;AN162&amp;"/"&amp;AO162,"")</f>
      </c>
      <c r="AM162" s="28"/>
      <c r="AN162" s="28"/>
      <c r="AO162" s="28"/>
      <c r="AP162" s="28"/>
      <c r="AQ162" s="28"/>
      <c r="AR162" s="28"/>
      <c r="AS162" s="71">
        <f>IF(SUM(AP162:AR162)&gt;0,AP162&amp;"/"&amp;AQ162&amp;"/"&amp;AR162,"")</f>
      </c>
      <c r="AT162" s="71">
        <f>IF(SUM(AU162:AW162)&gt;0,AU162&amp;"/"&amp;AV162&amp;"/"&amp;AW162,"")</f>
      </c>
      <c r="AU162" s="28"/>
      <c r="AV162" s="28"/>
      <c r="AW162" s="28"/>
      <c r="AX162" s="28"/>
      <c r="AY162" s="28"/>
      <c r="AZ162" s="28"/>
      <c r="BA162" s="71">
        <f>IF(SUM(AX162:AZ162)&gt;0,AX162&amp;"/"&amp;AY162&amp;"/"&amp;AZ162,"")</f>
      </c>
      <c r="BB162" s="71">
        <f>IF(SUM(BC162:BE162)&gt;0,BC162&amp;"/"&amp;BD162&amp;"/"&amp;BE162,"")</f>
      </c>
      <c r="BC162" s="28"/>
      <c r="BD162" s="28"/>
      <c r="BE162" s="28"/>
      <c r="BF162" s="28">
        <v>4</v>
      </c>
      <c r="BG162" s="28"/>
      <c r="BH162" s="28">
        <v>2</v>
      </c>
      <c r="BI162" s="71" t="str">
        <f>IF(SUM(BF162:BH162)&gt;0,BF162&amp;"/"&amp;BG162&amp;"/"&amp;BH162,"")</f>
        <v>4//2</v>
      </c>
    </row>
    <row r="163" spans="1:61" ht="12.75">
      <c r="A163" s="102"/>
      <c r="B163" s="99" t="s">
        <v>89</v>
      </c>
      <c r="C163" s="29"/>
      <c r="D163" s="70"/>
      <c r="E163" s="70"/>
      <c r="F163" s="70"/>
      <c r="G163" s="70"/>
      <c r="H163" s="70"/>
      <c r="I163" s="70"/>
      <c r="J163" s="29"/>
      <c r="K163" s="70"/>
      <c r="L163" s="70"/>
      <c r="M163" s="70"/>
      <c r="N163" s="70"/>
      <c r="O163" s="29"/>
      <c r="P163" s="91">
        <f aca="true" t="shared" si="52" ref="P163:U163">SUM(P158:P162)</f>
        <v>500</v>
      </c>
      <c r="Q163" s="91">
        <f t="shared" si="52"/>
        <v>258</v>
      </c>
      <c r="R163" s="91">
        <f t="shared" si="52"/>
        <v>138</v>
      </c>
      <c r="S163" s="91">
        <f t="shared" si="52"/>
        <v>0</v>
      </c>
      <c r="T163" s="91">
        <f t="shared" si="52"/>
        <v>120</v>
      </c>
      <c r="U163" s="91">
        <f t="shared" si="52"/>
        <v>242</v>
      </c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</row>
    <row r="164" spans="1:61" ht="12.75">
      <c r="A164" s="102"/>
      <c r="B164" s="103"/>
      <c r="C164" s="45" t="s">
        <v>191</v>
      </c>
      <c r="D164" s="71"/>
      <c r="E164" s="71"/>
      <c r="F164" s="71"/>
      <c r="G164" s="71"/>
      <c r="H164" s="71"/>
      <c r="I164" s="71"/>
      <c r="J164" s="45"/>
      <c r="K164" s="70"/>
      <c r="L164" s="70"/>
      <c r="M164" s="70"/>
      <c r="N164" s="70"/>
      <c r="O164" s="29"/>
      <c r="P164" s="45"/>
      <c r="Q164" s="45"/>
      <c r="R164" s="45"/>
      <c r="S164" s="45"/>
      <c r="T164" s="45"/>
      <c r="U164" s="45"/>
      <c r="V164" s="73">
        <f>SUM(W164:Y164)</f>
        <v>0</v>
      </c>
      <c r="W164" s="73">
        <f aca="true" t="shared" si="53" ref="W164:AB164">SUM(W158:W162)</f>
        <v>0</v>
      </c>
      <c r="X164" s="73">
        <f t="shared" si="53"/>
        <v>0</v>
      </c>
      <c r="Y164" s="73">
        <f t="shared" si="53"/>
        <v>0</v>
      </c>
      <c r="Z164" s="73">
        <f t="shared" si="53"/>
        <v>0</v>
      </c>
      <c r="AA164" s="73">
        <f t="shared" si="53"/>
        <v>0</v>
      </c>
      <c r="AB164" s="73">
        <f t="shared" si="53"/>
        <v>0</v>
      </c>
      <c r="AC164" s="73">
        <f>SUM(Z164:AB164)</f>
        <v>0</v>
      </c>
      <c r="AD164" s="73">
        <f>SUM(AE164:AG164)</f>
        <v>0</v>
      </c>
      <c r="AE164" s="73">
        <f aca="true" t="shared" si="54" ref="AE164:AJ164">SUM(AE158:AE162)</f>
        <v>0</v>
      </c>
      <c r="AF164" s="73">
        <f t="shared" si="54"/>
        <v>0</v>
      </c>
      <c r="AG164" s="73">
        <f t="shared" si="54"/>
        <v>0</v>
      </c>
      <c r="AH164" s="73">
        <f t="shared" si="54"/>
        <v>0</v>
      </c>
      <c r="AI164" s="73">
        <f t="shared" si="54"/>
        <v>0</v>
      </c>
      <c r="AJ164" s="73">
        <f t="shared" si="54"/>
        <v>0</v>
      </c>
      <c r="AK164" s="73">
        <f>SUM(AH164:AJ164)</f>
        <v>0</v>
      </c>
      <c r="AL164" s="73">
        <f>SUM(AM164:AO164)</f>
        <v>0</v>
      </c>
      <c r="AM164" s="73">
        <f aca="true" t="shared" si="55" ref="AM164:AR164">SUM(AM158:AM162)</f>
        <v>0</v>
      </c>
      <c r="AN164" s="73">
        <f t="shared" si="55"/>
        <v>0</v>
      </c>
      <c r="AO164" s="73">
        <f t="shared" si="55"/>
        <v>0</v>
      </c>
      <c r="AP164" s="73">
        <f t="shared" si="55"/>
        <v>2</v>
      </c>
      <c r="AQ164" s="73">
        <f t="shared" si="55"/>
        <v>0</v>
      </c>
      <c r="AR164" s="73">
        <f t="shared" si="55"/>
        <v>4</v>
      </c>
      <c r="AS164" s="73">
        <f>SUM(AP164:AR164)</f>
        <v>6</v>
      </c>
      <c r="AT164" s="73">
        <f>SUM(AU164:AW164)</f>
        <v>4</v>
      </c>
      <c r="AU164" s="73">
        <f aca="true" t="shared" si="56" ref="AU164:AZ164">SUM(AU158:AU162)</f>
        <v>2</v>
      </c>
      <c r="AV164" s="73">
        <f t="shared" si="56"/>
        <v>0</v>
      </c>
      <c r="AW164" s="73">
        <f t="shared" si="56"/>
        <v>2</v>
      </c>
      <c r="AX164" s="73">
        <f t="shared" si="56"/>
        <v>2</v>
      </c>
      <c r="AY164" s="73">
        <f t="shared" si="56"/>
        <v>0</v>
      </c>
      <c r="AZ164" s="73">
        <f t="shared" si="56"/>
        <v>0</v>
      </c>
      <c r="BA164" s="73">
        <f>SUM(AX164:AZ164)</f>
        <v>2</v>
      </c>
      <c r="BB164" s="73">
        <f>SUM(BC164:BE164)</f>
        <v>0</v>
      </c>
      <c r="BC164" s="73">
        <f aca="true" t="shared" si="57" ref="BC164:BH164">SUM(BC158:BC162)</f>
        <v>0</v>
      </c>
      <c r="BD164" s="73">
        <f t="shared" si="57"/>
        <v>0</v>
      </c>
      <c r="BE164" s="73">
        <f t="shared" si="57"/>
        <v>0</v>
      </c>
      <c r="BF164" s="73">
        <f t="shared" si="57"/>
        <v>4</v>
      </c>
      <c r="BG164" s="73">
        <f t="shared" si="57"/>
        <v>0</v>
      </c>
      <c r="BH164" s="73">
        <f t="shared" si="57"/>
        <v>2</v>
      </c>
      <c r="BI164" s="73">
        <f>SUM(BF164:BH164)</f>
        <v>6</v>
      </c>
    </row>
    <row r="165" spans="1:61" ht="12.75">
      <c r="A165" s="102"/>
      <c r="B165" s="74"/>
      <c r="C165" s="75" t="s">
        <v>248</v>
      </c>
      <c r="D165" s="75"/>
      <c r="E165" s="75"/>
      <c r="F165" s="75"/>
      <c r="G165" s="75"/>
      <c r="H165" s="75"/>
      <c r="I165" s="75"/>
      <c r="J165" s="75"/>
      <c r="K165" s="70"/>
      <c r="L165" s="70"/>
      <c r="M165" s="70"/>
      <c r="N165" s="70"/>
      <c r="O165" s="29"/>
      <c r="P165" s="45"/>
      <c r="Q165" s="45"/>
      <c r="R165" s="45"/>
      <c r="S165" s="45"/>
      <c r="T165" s="45"/>
      <c r="U165" s="45"/>
      <c r="V165" s="45">
        <f>SUM(W158:Y162)*V155</f>
        <v>0</v>
      </c>
      <c r="W165" s="45"/>
      <c r="X165" s="45"/>
      <c r="Y165" s="45"/>
      <c r="Z165" s="45"/>
      <c r="AA165" s="45"/>
      <c r="AB165" s="45"/>
      <c r="AC165" s="45">
        <f>SUM(Z158:AB162)*AC155</f>
        <v>0</v>
      </c>
      <c r="AD165" s="45">
        <f>SUM(AE158:AG162)*AD155</f>
        <v>0</v>
      </c>
      <c r="AE165" s="45"/>
      <c r="AF165" s="45"/>
      <c r="AG165" s="45"/>
      <c r="AH165" s="45"/>
      <c r="AI165" s="45"/>
      <c r="AJ165" s="45"/>
      <c r="AK165" s="45">
        <f>SUM(AH158:AJ162)*AK155</f>
        <v>0</v>
      </c>
      <c r="AL165" s="45">
        <f>SUM(AM158:AO162)*AL155</f>
        <v>0</v>
      </c>
      <c r="AM165" s="45"/>
      <c r="AN165" s="45"/>
      <c r="AO165" s="45"/>
      <c r="AP165" s="45"/>
      <c r="AQ165" s="45"/>
      <c r="AR165" s="45"/>
      <c r="AS165" s="45">
        <f>SUM(AP158:AR162)*AS155</f>
        <v>102</v>
      </c>
      <c r="AT165" s="45">
        <f>SUM(AU158:AW162)*AT155</f>
        <v>72</v>
      </c>
      <c r="AU165" s="45"/>
      <c r="AV165" s="45"/>
      <c r="AW165" s="45"/>
      <c r="AX165" s="45"/>
      <c r="AY165" s="45"/>
      <c r="AZ165" s="45"/>
      <c r="BA165" s="45">
        <f>SUM(AX158:AZ162)*BA155</f>
        <v>36</v>
      </c>
      <c r="BB165" s="45">
        <f>SUM(BC158:BE162)*BB155</f>
        <v>0</v>
      </c>
      <c r="BC165" s="45"/>
      <c r="BD165" s="45"/>
      <c r="BE165" s="45"/>
      <c r="BF165" s="45"/>
      <c r="BG165" s="45"/>
      <c r="BH165" s="45"/>
      <c r="BI165" s="45">
        <f>SUM(BF158:BH162)*BI155</f>
        <v>48</v>
      </c>
    </row>
    <row r="166" spans="1:61" ht="12.75">
      <c r="A166" s="102"/>
      <c r="B166" s="99"/>
      <c r="C166" s="45" t="s">
        <v>249</v>
      </c>
      <c r="D166" s="71"/>
      <c r="E166" s="71"/>
      <c r="F166" s="71"/>
      <c r="G166" s="71"/>
      <c r="H166" s="71"/>
      <c r="I166" s="71"/>
      <c r="J166" s="45"/>
      <c r="K166" s="70"/>
      <c r="L166" s="70"/>
      <c r="M166" s="70"/>
      <c r="N166" s="70"/>
      <c r="O166" s="29"/>
      <c r="P166" s="45">
        <f>SUM(V166:BI166)</f>
        <v>0</v>
      </c>
      <c r="Q166" s="45"/>
      <c r="R166" s="45"/>
      <c r="S166" s="45"/>
      <c r="T166" s="45"/>
      <c r="U166" s="45"/>
      <c r="V166" s="76">
        <f>COUNTIF($O$157:$O$162,V154)</f>
        <v>0</v>
      </c>
      <c r="W166" s="76">
        <f aca="true" t="shared" si="58" ref="W166:BI166">COUNTIF($O$157:$O$162,W154)</f>
        <v>0</v>
      </c>
      <c r="X166" s="76">
        <f t="shared" si="58"/>
        <v>0</v>
      </c>
      <c r="Y166" s="76">
        <f t="shared" si="58"/>
        <v>0</v>
      </c>
      <c r="Z166" s="76">
        <f t="shared" si="58"/>
        <v>0</v>
      </c>
      <c r="AA166" s="76">
        <f t="shared" si="58"/>
        <v>0</v>
      </c>
      <c r="AB166" s="76">
        <f t="shared" si="58"/>
        <v>0</v>
      </c>
      <c r="AC166" s="76">
        <f t="shared" si="58"/>
        <v>0</v>
      </c>
      <c r="AD166" s="76">
        <f t="shared" si="58"/>
        <v>0</v>
      </c>
      <c r="AE166" s="76">
        <f t="shared" si="58"/>
        <v>0</v>
      </c>
      <c r="AF166" s="76">
        <f t="shared" si="58"/>
        <v>0</v>
      </c>
      <c r="AG166" s="76">
        <f t="shared" si="58"/>
        <v>0</v>
      </c>
      <c r="AH166" s="76">
        <f t="shared" si="58"/>
        <v>0</v>
      </c>
      <c r="AI166" s="76">
        <f t="shared" si="58"/>
        <v>0</v>
      </c>
      <c r="AJ166" s="76">
        <f t="shared" si="58"/>
        <v>0</v>
      </c>
      <c r="AK166" s="76">
        <f t="shared" si="58"/>
        <v>0</v>
      </c>
      <c r="AL166" s="76">
        <f t="shared" si="58"/>
        <v>0</v>
      </c>
      <c r="AM166" s="76">
        <f t="shared" si="58"/>
        <v>0</v>
      </c>
      <c r="AN166" s="76">
        <f t="shared" si="58"/>
        <v>0</v>
      </c>
      <c r="AO166" s="76">
        <f t="shared" si="58"/>
        <v>0</v>
      </c>
      <c r="AP166" s="76">
        <f t="shared" si="58"/>
        <v>0</v>
      </c>
      <c r="AQ166" s="76">
        <f t="shared" si="58"/>
        <v>0</v>
      </c>
      <c r="AR166" s="76">
        <f t="shared" si="58"/>
        <v>0</v>
      </c>
      <c r="AS166" s="76">
        <f t="shared" si="58"/>
        <v>0</v>
      </c>
      <c r="AT166" s="76">
        <f t="shared" si="58"/>
        <v>0</v>
      </c>
      <c r="AU166" s="76">
        <f t="shared" si="58"/>
        <v>0</v>
      </c>
      <c r="AV166" s="76">
        <f t="shared" si="58"/>
        <v>0</v>
      </c>
      <c r="AW166" s="76">
        <f t="shared" si="58"/>
        <v>0</v>
      </c>
      <c r="AX166" s="76">
        <f t="shared" si="58"/>
        <v>0</v>
      </c>
      <c r="AY166" s="76">
        <f t="shared" si="58"/>
        <v>0</v>
      </c>
      <c r="AZ166" s="76">
        <f t="shared" si="58"/>
        <v>0</v>
      </c>
      <c r="BA166" s="76">
        <f t="shared" si="58"/>
        <v>0</v>
      </c>
      <c r="BB166" s="76">
        <f t="shared" si="58"/>
        <v>0</v>
      </c>
      <c r="BC166" s="76">
        <f t="shared" si="58"/>
        <v>0</v>
      </c>
      <c r="BD166" s="76">
        <f t="shared" si="58"/>
        <v>0</v>
      </c>
      <c r="BE166" s="76">
        <f t="shared" si="58"/>
        <v>0</v>
      </c>
      <c r="BF166" s="76">
        <f t="shared" si="58"/>
        <v>0</v>
      </c>
      <c r="BG166" s="76">
        <f t="shared" si="58"/>
        <v>0</v>
      </c>
      <c r="BH166" s="76">
        <f t="shared" si="58"/>
        <v>0</v>
      </c>
      <c r="BI166" s="76">
        <f t="shared" si="58"/>
        <v>0</v>
      </c>
    </row>
    <row r="167" spans="1:61" ht="12.75">
      <c r="A167" s="104"/>
      <c r="B167" s="105"/>
      <c r="C167" s="45" t="s">
        <v>250</v>
      </c>
      <c r="D167" s="71"/>
      <c r="E167" s="71"/>
      <c r="F167" s="71"/>
      <c r="G167" s="71"/>
      <c r="H167" s="71"/>
      <c r="I167" s="71"/>
      <c r="J167" s="45"/>
      <c r="K167" s="70"/>
      <c r="L167" s="70"/>
      <c r="M167" s="70"/>
      <c r="N167" s="70"/>
      <c r="O167" s="29"/>
      <c r="P167" s="45">
        <f>SUM(V167:BI167)</f>
        <v>1</v>
      </c>
      <c r="Q167" s="45"/>
      <c r="R167" s="45"/>
      <c r="S167" s="45"/>
      <c r="T167" s="45"/>
      <c r="U167" s="45"/>
      <c r="V167" s="76">
        <f>COUNTIF($D$158:$I$162,V154)</f>
        <v>0</v>
      </c>
      <c r="W167" s="76">
        <f aca="true" t="shared" si="59" ref="W167:BI167">COUNTIF($D$158:$I$162,W154)</f>
        <v>0</v>
      </c>
      <c r="X167" s="76">
        <f t="shared" si="59"/>
        <v>0</v>
      </c>
      <c r="Y167" s="76">
        <f t="shared" si="59"/>
        <v>0</v>
      </c>
      <c r="Z167" s="76">
        <f t="shared" si="59"/>
        <v>0</v>
      </c>
      <c r="AA167" s="76">
        <f t="shared" si="59"/>
        <v>0</v>
      </c>
      <c r="AB167" s="76">
        <f t="shared" si="59"/>
        <v>0</v>
      </c>
      <c r="AC167" s="76">
        <f t="shared" si="59"/>
        <v>0</v>
      </c>
      <c r="AD167" s="76">
        <f t="shared" si="59"/>
        <v>0</v>
      </c>
      <c r="AE167" s="76">
        <f t="shared" si="59"/>
        <v>0</v>
      </c>
      <c r="AF167" s="76">
        <f t="shared" si="59"/>
        <v>0</v>
      </c>
      <c r="AG167" s="76">
        <f t="shared" si="59"/>
        <v>0</v>
      </c>
      <c r="AH167" s="76">
        <f t="shared" si="59"/>
        <v>0</v>
      </c>
      <c r="AI167" s="76">
        <f t="shared" si="59"/>
        <v>0</v>
      </c>
      <c r="AJ167" s="76">
        <f t="shared" si="59"/>
        <v>0</v>
      </c>
      <c r="AK167" s="76">
        <f t="shared" si="59"/>
        <v>0</v>
      </c>
      <c r="AL167" s="76">
        <f t="shared" si="59"/>
        <v>0</v>
      </c>
      <c r="AM167" s="76">
        <f t="shared" si="59"/>
        <v>0</v>
      </c>
      <c r="AN167" s="76">
        <f t="shared" si="59"/>
        <v>0</v>
      </c>
      <c r="AO167" s="76">
        <f t="shared" si="59"/>
        <v>0</v>
      </c>
      <c r="AP167" s="76">
        <f t="shared" si="59"/>
        <v>0</v>
      </c>
      <c r="AQ167" s="76">
        <f t="shared" si="59"/>
        <v>0</v>
      </c>
      <c r="AR167" s="76">
        <f t="shared" si="59"/>
        <v>0</v>
      </c>
      <c r="AS167" s="76">
        <f t="shared" si="59"/>
        <v>0</v>
      </c>
      <c r="AT167" s="76">
        <f t="shared" si="59"/>
        <v>0</v>
      </c>
      <c r="AU167" s="76">
        <f t="shared" si="59"/>
        <v>0</v>
      </c>
      <c r="AV167" s="76">
        <f t="shared" si="59"/>
        <v>0</v>
      </c>
      <c r="AW167" s="76">
        <f t="shared" si="59"/>
        <v>0</v>
      </c>
      <c r="AX167" s="76">
        <f t="shared" si="59"/>
        <v>0</v>
      </c>
      <c r="AY167" s="76">
        <f t="shared" si="59"/>
        <v>0</v>
      </c>
      <c r="AZ167" s="76">
        <f t="shared" si="59"/>
        <v>0</v>
      </c>
      <c r="BA167" s="76">
        <f t="shared" si="59"/>
        <v>0</v>
      </c>
      <c r="BB167" s="76">
        <f t="shared" si="59"/>
        <v>0</v>
      </c>
      <c r="BC167" s="76">
        <f t="shared" si="59"/>
        <v>0</v>
      </c>
      <c r="BD167" s="76">
        <f t="shared" si="59"/>
        <v>0</v>
      </c>
      <c r="BE167" s="76">
        <f t="shared" si="59"/>
        <v>0</v>
      </c>
      <c r="BF167" s="76">
        <f t="shared" si="59"/>
        <v>0</v>
      </c>
      <c r="BG167" s="76">
        <f t="shared" si="59"/>
        <v>0</v>
      </c>
      <c r="BH167" s="76">
        <f t="shared" si="59"/>
        <v>0</v>
      </c>
      <c r="BI167" s="76">
        <f t="shared" si="59"/>
        <v>1</v>
      </c>
    </row>
    <row r="168" spans="1:61" ht="12.75">
      <c r="A168" s="104"/>
      <c r="B168" s="105"/>
      <c r="C168" s="45" t="s">
        <v>251</v>
      </c>
      <c r="D168" s="71"/>
      <c r="E168" s="71"/>
      <c r="F168" s="71"/>
      <c r="G168" s="71"/>
      <c r="H168" s="71"/>
      <c r="I168" s="71"/>
      <c r="J168" s="45"/>
      <c r="K168" s="70"/>
      <c r="L168" s="70"/>
      <c r="M168" s="70"/>
      <c r="N168" s="70"/>
      <c r="O168" s="29"/>
      <c r="P168" s="45">
        <f>SUM(V168:BI168)</f>
        <v>4</v>
      </c>
      <c r="Q168" s="45"/>
      <c r="R168" s="45"/>
      <c r="S168" s="45"/>
      <c r="T168" s="45"/>
      <c r="U168" s="45"/>
      <c r="V168" s="76">
        <f>COUNTIF($K$158:$N$162,V154)</f>
        <v>0</v>
      </c>
      <c r="W168" s="76">
        <f aca="true" t="shared" si="60" ref="W168:BI168">COUNTIF($K$158:$N$162,W154)</f>
        <v>0</v>
      </c>
      <c r="X168" s="76">
        <f t="shared" si="60"/>
        <v>0</v>
      </c>
      <c r="Y168" s="76">
        <f t="shared" si="60"/>
        <v>0</v>
      </c>
      <c r="Z168" s="76">
        <f t="shared" si="60"/>
        <v>0</v>
      </c>
      <c r="AA168" s="76">
        <f t="shared" si="60"/>
        <v>0</v>
      </c>
      <c r="AB168" s="76">
        <f t="shared" si="60"/>
        <v>0</v>
      </c>
      <c r="AC168" s="76">
        <f t="shared" si="60"/>
        <v>0</v>
      </c>
      <c r="AD168" s="76">
        <f t="shared" si="60"/>
        <v>0</v>
      </c>
      <c r="AE168" s="76">
        <f t="shared" si="60"/>
        <v>0</v>
      </c>
      <c r="AF168" s="76">
        <f t="shared" si="60"/>
        <v>0</v>
      </c>
      <c r="AG168" s="76">
        <f t="shared" si="60"/>
        <v>0</v>
      </c>
      <c r="AH168" s="76">
        <f t="shared" si="60"/>
        <v>0</v>
      </c>
      <c r="AI168" s="76">
        <f t="shared" si="60"/>
        <v>0</v>
      </c>
      <c r="AJ168" s="76">
        <f t="shared" si="60"/>
        <v>0</v>
      </c>
      <c r="AK168" s="76">
        <f t="shared" si="60"/>
        <v>0</v>
      </c>
      <c r="AL168" s="76">
        <f t="shared" si="60"/>
        <v>0</v>
      </c>
      <c r="AM168" s="76">
        <f t="shared" si="60"/>
        <v>0</v>
      </c>
      <c r="AN168" s="76">
        <f t="shared" si="60"/>
        <v>0</v>
      </c>
      <c r="AO168" s="76">
        <f t="shared" si="60"/>
        <v>0</v>
      </c>
      <c r="AP168" s="76">
        <f t="shared" si="60"/>
        <v>0</v>
      </c>
      <c r="AQ168" s="76">
        <f t="shared" si="60"/>
        <v>0</v>
      </c>
      <c r="AR168" s="76">
        <f t="shared" si="60"/>
        <v>0</v>
      </c>
      <c r="AS168" s="76">
        <f t="shared" si="60"/>
        <v>2</v>
      </c>
      <c r="AT168" s="76">
        <f t="shared" si="60"/>
        <v>1</v>
      </c>
      <c r="AU168" s="76">
        <f t="shared" si="60"/>
        <v>0</v>
      </c>
      <c r="AV168" s="76">
        <f t="shared" si="60"/>
        <v>0</v>
      </c>
      <c r="AW168" s="76">
        <f t="shared" si="60"/>
        <v>0</v>
      </c>
      <c r="AX168" s="76">
        <f t="shared" si="60"/>
        <v>0</v>
      </c>
      <c r="AY168" s="76">
        <f t="shared" si="60"/>
        <v>0</v>
      </c>
      <c r="AZ168" s="76">
        <f t="shared" si="60"/>
        <v>0</v>
      </c>
      <c r="BA168" s="76">
        <f t="shared" si="60"/>
        <v>1</v>
      </c>
      <c r="BB168" s="76">
        <f t="shared" si="60"/>
        <v>0</v>
      </c>
      <c r="BC168" s="76">
        <f t="shared" si="60"/>
        <v>0</v>
      </c>
      <c r="BD168" s="76">
        <f t="shared" si="60"/>
        <v>0</v>
      </c>
      <c r="BE168" s="76">
        <f t="shared" si="60"/>
        <v>0</v>
      </c>
      <c r="BF168" s="76">
        <f t="shared" si="60"/>
        <v>0</v>
      </c>
      <c r="BG168" s="76">
        <f t="shared" si="60"/>
        <v>0</v>
      </c>
      <c r="BH168" s="76">
        <f t="shared" si="60"/>
        <v>0</v>
      </c>
      <c r="BI168" s="76">
        <f t="shared" si="60"/>
        <v>0</v>
      </c>
    </row>
    <row r="172" ht="12.75">
      <c r="B172" s="36" t="s">
        <v>222</v>
      </c>
    </row>
    <row r="174" spans="2:21" ht="12.75">
      <c r="B174" s="36" t="s">
        <v>223</v>
      </c>
      <c r="C174" s="14" t="s">
        <v>244</v>
      </c>
      <c r="U174" s="14" t="s">
        <v>214</v>
      </c>
    </row>
    <row r="176" spans="2:21" ht="12.75">
      <c r="B176" s="36" t="s">
        <v>213</v>
      </c>
      <c r="C176" s="14" t="s">
        <v>243</v>
      </c>
      <c r="U176" s="14" t="s">
        <v>215</v>
      </c>
    </row>
    <row r="194" spans="1:46" ht="15.75">
      <c r="A194" s="43" t="s">
        <v>225</v>
      </c>
      <c r="B194" s="35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41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T194" s="19"/>
    </row>
    <row r="195" spans="1:21" ht="15.75">
      <c r="A195" s="17"/>
      <c r="C195" s="15"/>
      <c r="D195" s="21"/>
      <c r="E195" s="21"/>
      <c r="F195" s="21"/>
      <c r="G195" s="21"/>
      <c r="H195" s="21"/>
      <c r="I195" s="21"/>
      <c r="J195" s="15"/>
      <c r="K195" s="21"/>
      <c r="L195" s="21"/>
      <c r="M195" s="21"/>
      <c r="N195" s="21"/>
      <c r="O195" s="15"/>
      <c r="P195" s="30"/>
      <c r="Q195" s="16"/>
      <c r="R195" s="15"/>
      <c r="S195" s="15"/>
      <c r="T195" s="15"/>
      <c r="U195" s="15"/>
    </row>
    <row r="196" spans="1:61" ht="12.75">
      <c r="A196" s="13"/>
      <c r="B196" s="62"/>
      <c r="C196" s="159" t="s">
        <v>30</v>
      </c>
      <c r="D196" s="160"/>
      <c r="E196" s="160"/>
      <c r="F196" s="160"/>
      <c r="G196" s="160"/>
      <c r="H196" s="160"/>
      <c r="I196" s="160"/>
      <c r="J196" s="161"/>
      <c r="K196" s="63"/>
      <c r="L196" s="63"/>
      <c r="M196" s="63"/>
      <c r="N196" s="63"/>
      <c r="O196" s="63"/>
      <c r="P196" s="162" t="s">
        <v>194</v>
      </c>
      <c r="Q196" s="163"/>
      <c r="R196" s="163"/>
      <c r="S196" s="163"/>
      <c r="T196" s="163"/>
      <c r="U196" s="164"/>
      <c r="V196" s="165" t="s">
        <v>93</v>
      </c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  <c r="BI196" s="165"/>
    </row>
    <row r="197" spans="1:61" ht="12.75">
      <c r="A197" s="13"/>
      <c r="B197" s="62"/>
      <c r="C197" s="159" t="s">
        <v>31</v>
      </c>
      <c r="D197" s="160"/>
      <c r="E197" s="160"/>
      <c r="F197" s="160"/>
      <c r="G197" s="160"/>
      <c r="H197" s="160"/>
      <c r="I197" s="160"/>
      <c r="J197" s="161"/>
      <c r="K197" s="63"/>
      <c r="L197" s="63"/>
      <c r="M197" s="63"/>
      <c r="N197" s="63"/>
      <c r="O197" s="63"/>
      <c r="P197" s="166" t="s">
        <v>21</v>
      </c>
      <c r="Q197" s="169" t="s">
        <v>32</v>
      </c>
      <c r="R197" s="170"/>
      <c r="S197" s="170"/>
      <c r="T197" s="171"/>
      <c r="U197" s="65"/>
      <c r="V197" s="159" t="s">
        <v>33</v>
      </c>
      <c r="W197" s="160"/>
      <c r="X197" s="160"/>
      <c r="Y197" s="160"/>
      <c r="Z197" s="160"/>
      <c r="AA197" s="160"/>
      <c r="AB197" s="160"/>
      <c r="AC197" s="161"/>
      <c r="AD197" s="159" t="s">
        <v>34</v>
      </c>
      <c r="AE197" s="160"/>
      <c r="AF197" s="160"/>
      <c r="AG197" s="160"/>
      <c r="AH197" s="160"/>
      <c r="AI197" s="160"/>
      <c r="AJ197" s="160"/>
      <c r="AK197" s="161"/>
      <c r="AL197" s="159" t="s">
        <v>35</v>
      </c>
      <c r="AM197" s="160"/>
      <c r="AN197" s="160"/>
      <c r="AO197" s="160"/>
      <c r="AP197" s="160"/>
      <c r="AQ197" s="160"/>
      <c r="AR197" s="160"/>
      <c r="AS197" s="161"/>
      <c r="AT197" s="159" t="s">
        <v>36</v>
      </c>
      <c r="AU197" s="160"/>
      <c r="AV197" s="160"/>
      <c r="AW197" s="160"/>
      <c r="AX197" s="160"/>
      <c r="AY197" s="160"/>
      <c r="AZ197" s="160"/>
      <c r="BA197" s="161"/>
      <c r="BB197" s="159" t="s">
        <v>37</v>
      </c>
      <c r="BC197" s="160"/>
      <c r="BD197" s="160"/>
      <c r="BE197" s="160"/>
      <c r="BF197" s="160"/>
      <c r="BG197" s="160"/>
      <c r="BH197" s="160"/>
      <c r="BI197" s="161"/>
    </row>
    <row r="198" spans="1:61" ht="12.75">
      <c r="A198" s="63" t="s">
        <v>38</v>
      </c>
      <c r="B198" s="66" t="s">
        <v>39</v>
      </c>
      <c r="C198" s="13" t="s">
        <v>40</v>
      </c>
      <c r="D198" s="67"/>
      <c r="E198" s="67"/>
      <c r="F198" s="67"/>
      <c r="G198" s="67"/>
      <c r="H198" s="67"/>
      <c r="I198" s="67"/>
      <c r="J198" s="13" t="s">
        <v>41</v>
      </c>
      <c r="K198" s="67"/>
      <c r="L198" s="67"/>
      <c r="M198" s="67"/>
      <c r="N198" s="67"/>
      <c r="O198" s="13" t="s">
        <v>42</v>
      </c>
      <c r="P198" s="167"/>
      <c r="Q198" s="44" t="s">
        <v>21</v>
      </c>
      <c r="R198" s="29" t="s">
        <v>167</v>
      </c>
      <c r="S198" s="29" t="s">
        <v>43</v>
      </c>
      <c r="T198" s="29" t="s">
        <v>104</v>
      </c>
      <c r="U198" s="29" t="s">
        <v>168</v>
      </c>
      <c r="V198" s="63">
        <v>1</v>
      </c>
      <c r="W198" s="63" t="s">
        <v>119</v>
      </c>
      <c r="X198" s="63" t="s">
        <v>120</v>
      </c>
      <c r="Y198" s="63" t="s">
        <v>121</v>
      </c>
      <c r="Z198" s="63" t="s">
        <v>119</v>
      </c>
      <c r="AA198" s="63" t="s">
        <v>120</v>
      </c>
      <c r="AB198" s="63" t="s">
        <v>121</v>
      </c>
      <c r="AC198" s="63">
        <v>2</v>
      </c>
      <c r="AD198" s="63">
        <v>3</v>
      </c>
      <c r="AE198" s="63" t="s">
        <v>119</v>
      </c>
      <c r="AF198" s="63" t="s">
        <v>120</v>
      </c>
      <c r="AG198" s="63" t="s">
        <v>121</v>
      </c>
      <c r="AH198" s="63" t="s">
        <v>119</v>
      </c>
      <c r="AI198" s="63" t="s">
        <v>120</v>
      </c>
      <c r="AJ198" s="63" t="s">
        <v>121</v>
      </c>
      <c r="AK198" s="63">
        <v>4</v>
      </c>
      <c r="AL198" s="63">
        <v>5</v>
      </c>
      <c r="AM198" s="63" t="s">
        <v>119</v>
      </c>
      <c r="AN198" s="63" t="s">
        <v>120</v>
      </c>
      <c r="AO198" s="63" t="s">
        <v>121</v>
      </c>
      <c r="AP198" s="63" t="s">
        <v>119</v>
      </c>
      <c r="AQ198" s="63" t="s">
        <v>120</v>
      </c>
      <c r="AR198" s="63" t="s">
        <v>121</v>
      </c>
      <c r="AS198" s="63">
        <v>6</v>
      </c>
      <c r="AT198" s="63">
        <v>7</v>
      </c>
      <c r="AU198" s="63" t="s">
        <v>119</v>
      </c>
      <c r="AV198" s="63" t="s">
        <v>120</v>
      </c>
      <c r="AW198" s="63" t="s">
        <v>121</v>
      </c>
      <c r="AX198" s="63" t="s">
        <v>119</v>
      </c>
      <c r="AY198" s="63" t="s">
        <v>120</v>
      </c>
      <c r="AZ198" s="63" t="s">
        <v>121</v>
      </c>
      <c r="BA198" s="63">
        <v>8</v>
      </c>
      <c r="BB198" s="63">
        <v>9</v>
      </c>
      <c r="BC198" s="63" t="s">
        <v>119</v>
      </c>
      <c r="BD198" s="63" t="s">
        <v>120</v>
      </c>
      <c r="BE198" s="63" t="s">
        <v>121</v>
      </c>
      <c r="BF198" s="63" t="s">
        <v>119</v>
      </c>
      <c r="BG198" s="63" t="s">
        <v>120</v>
      </c>
      <c r="BH198" s="63" t="s">
        <v>121</v>
      </c>
      <c r="BI198" s="63">
        <v>10</v>
      </c>
    </row>
    <row r="199" spans="1:61" ht="12.75">
      <c r="A199" s="13"/>
      <c r="B199" s="62"/>
      <c r="C199" s="13"/>
      <c r="D199" s="67"/>
      <c r="E199" s="67"/>
      <c r="F199" s="67"/>
      <c r="G199" s="67"/>
      <c r="H199" s="67"/>
      <c r="I199" s="67"/>
      <c r="J199" s="13"/>
      <c r="K199" s="67"/>
      <c r="L199" s="67"/>
      <c r="M199" s="67"/>
      <c r="N199" s="67"/>
      <c r="O199" s="13" t="s">
        <v>44</v>
      </c>
      <c r="P199" s="168"/>
      <c r="Q199" s="28"/>
      <c r="R199" s="29"/>
      <c r="S199" s="29"/>
      <c r="T199" s="29"/>
      <c r="U199" s="29" t="s">
        <v>169</v>
      </c>
      <c r="V199" s="63">
        <v>18</v>
      </c>
      <c r="W199" s="63">
        <v>18</v>
      </c>
      <c r="X199" s="63">
        <v>18</v>
      </c>
      <c r="Y199" s="63">
        <v>18</v>
      </c>
      <c r="Z199" s="63">
        <v>17</v>
      </c>
      <c r="AA199" s="63">
        <v>17</v>
      </c>
      <c r="AB199" s="63">
        <v>17</v>
      </c>
      <c r="AC199" s="63">
        <v>17</v>
      </c>
      <c r="AD199" s="63">
        <v>18</v>
      </c>
      <c r="AE199" s="63">
        <v>18</v>
      </c>
      <c r="AF199" s="63">
        <v>18</v>
      </c>
      <c r="AG199" s="63">
        <v>18</v>
      </c>
      <c r="AH199" s="63">
        <v>17</v>
      </c>
      <c r="AI199" s="63">
        <v>17</v>
      </c>
      <c r="AJ199" s="63">
        <v>17</v>
      </c>
      <c r="AK199" s="63">
        <v>17</v>
      </c>
      <c r="AL199" s="63">
        <v>18</v>
      </c>
      <c r="AM199" s="63">
        <v>18</v>
      </c>
      <c r="AN199" s="63">
        <v>18</v>
      </c>
      <c r="AO199" s="63">
        <v>18</v>
      </c>
      <c r="AP199" s="63">
        <v>17</v>
      </c>
      <c r="AQ199" s="63">
        <v>17</v>
      </c>
      <c r="AR199" s="63">
        <v>17</v>
      </c>
      <c r="AS199" s="63">
        <v>17</v>
      </c>
      <c r="AT199" s="63">
        <v>18</v>
      </c>
      <c r="AU199" s="63">
        <v>18</v>
      </c>
      <c r="AV199" s="63">
        <v>18</v>
      </c>
      <c r="AW199" s="63">
        <v>18</v>
      </c>
      <c r="AX199" s="63">
        <v>18</v>
      </c>
      <c r="AY199" s="63">
        <v>18</v>
      </c>
      <c r="AZ199" s="63">
        <v>18</v>
      </c>
      <c r="BA199" s="63">
        <v>18</v>
      </c>
      <c r="BB199" s="63">
        <v>7</v>
      </c>
      <c r="BC199" s="63">
        <v>7</v>
      </c>
      <c r="BD199" s="63">
        <v>7</v>
      </c>
      <c r="BE199" s="63">
        <v>7</v>
      </c>
      <c r="BF199" s="63">
        <v>8</v>
      </c>
      <c r="BG199" s="63">
        <v>8</v>
      </c>
      <c r="BH199" s="63">
        <v>8</v>
      </c>
      <c r="BI199" s="63">
        <v>8</v>
      </c>
    </row>
    <row r="200" spans="1:61" ht="12.75">
      <c r="A200" s="63">
        <v>1</v>
      </c>
      <c r="B200" s="66">
        <v>2</v>
      </c>
      <c r="C200" s="63">
        <v>3</v>
      </c>
      <c r="D200" s="68"/>
      <c r="E200" s="68"/>
      <c r="F200" s="68"/>
      <c r="G200" s="68"/>
      <c r="H200" s="68"/>
      <c r="I200" s="68"/>
      <c r="J200" s="63">
        <v>4</v>
      </c>
      <c r="K200" s="68"/>
      <c r="L200" s="68"/>
      <c r="M200" s="68"/>
      <c r="N200" s="68"/>
      <c r="O200" s="63">
        <v>5</v>
      </c>
      <c r="P200" s="64"/>
      <c r="Q200" s="64">
        <v>6</v>
      </c>
      <c r="R200" s="69">
        <v>7</v>
      </c>
      <c r="S200" s="69">
        <v>8</v>
      </c>
      <c r="T200" s="69">
        <v>9</v>
      </c>
      <c r="U200" s="69"/>
      <c r="V200" s="63">
        <v>10</v>
      </c>
      <c r="W200" s="63"/>
      <c r="X200" s="63"/>
      <c r="Y200" s="63"/>
      <c r="Z200" s="63"/>
      <c r="AA200" s="63"/>
      <c r="AB200" s="63"/>
      <c r="AC200" s="63">
        <v>11</v>
      </c>
      <c r="AD200" s="63">
        <v>12</v>
      </c>
      <c r="AE200" s="63"/>
      <c r="AF200" s="63"/>
      <c r="AG200" s="63"/>
      <c r="AH200" s="63"/>
      <c r="AI200" s="63"/>
      <c r="AJ200" s="63"/>
      <c r="AK200" s="63">
        <v>13</v>
      </c>
      <c r="AL200" s="63">
        <v>14</v>
      </c>
      <c r="AM200" s="63"/>
      <c r="AN200" s="63"/>
      <c r="AO200" s="63"/>
      <c r="AP200" s="63"/>
      <c r="AQ200" s="63"/>
      <c r="AR200" s="63"/>
      <c r="AS200" s="63">
        <v>15</v>
      </c>
      <c r="AT200" s="63">
        <v>16</v>
      </c>
      <c r="AU200" s="63"/>
      <c r="AV200" s="63"/>
      <c r="AW200" s="63"/>
      <c r="AX200" s="63"/>
      <c r="AY200" s="63"/>
      <c r="AZ200" s="63"/>
      <c r="BA200" s="63">
        <v>17</v>
      </c>
      <c r="BB200" s="63">
        <v>18</v>
      </c>
      <c r="BC200" s="63"/>
      <c r="BD200" s="63"/>
      <c r="BE200" s="63"/>
      <c r="BF200" s="63"/>
      <c r="BG200" s="63"/>
      <c r="BH200" s="63"/>
      <c r="BI200" s="63">
        <v>19</v>
      </c>
    </row>
    <row r="201" spans="1:61" ht="12.75">
      <c r="A201" s="95" t="s">
        <v>151</v>
      </c>
      <c r="B201" s="95" t="s">
        <v>152</v>
      </c>
      <c r="C201" s="77"/>
      <c r="D201" s="78"/>
      <c r="E201" s="78"/>
      <c r="F201" s="78"/>
      <c r="G201" s="78"/>
      <c r="H201" s="78"/>
      <c r="I201" s="78"/>
      <c r="J201" s="77"/>
      <c r="K201" s="78"/>
      <c r="L201" s="78"/>
      <c r="M201" s="78"/>
      <c r="N201" s="78"/>
      <c r="O201" s="77"/>
      <c r="P201" s="113">
        <f aca="true" t="shared" si="61" ref="P201:U201">SUM(P202:P206)</f>
        <v>500</v>
      </c>
      <c r="Q201" s="113">
        <f t="shared" si="61"/>
        <v>258</v>
      </c>
      <c r="R201" s="113">
        <f t="shared" si="61"/>
        <v>138</v>
      </c>
      <c r="S201" s="113">
        <f t="shared" si="61"/>
        <v>0</v>
      </c>
      <c r="T201" s="113">
        <f t="shared" si="61"/>
        <v>120</v>
      </c>
      <c r="U201" s="113">
        <f t="shared" si="61"/>
        <v>242</v>
      </c>
      <c r="V201" s="79"/>
      <c r="W201" s="77"/>
      <c r="X201" s="77"/>
      <c r="Y201" s="77"/>
      <c r="Z201" s="77"/>
      <c r="AA201" s="77"/>
      <c r="AB201" s="77"/>
      <c r="AC201" s="79"/>
      <c r="AD201" s="79"/>
      <c r="AE201" s="77"/>
      <c r="AF201" s="77"/>
      <c r="AG201" s="77"/>
      <c r="AH201" s="77"/>
      <c r="AI201" s="77"/>
      <c r="AJ201" s="77"/>
      <c r="AK201" s="79"/>
      <c r="AL201" s="79"/>
      <c r="AM201" s="77"/>
      <c r="AN201" s="77"/>
      <c r="AO201" s="77"/>
      <c r="AP201" s="77"/>
      <c r="AQ201" s="77"/>
      <c r="AR201" s="77"/>
      <c r="AS201" s="79"/>
      <c r="AT201" s="79"/>
      <c r="AU201" s="77"/>
      <c r="AV201" s="77"/>
      <c r="AW201" s="77"/>
      <c r="AX201" s="77"/>
      <c r="AY201" s="77"/>
      <c r="AZ201" s="77"/>
      <c r="BA201" s="79"/>
      <c r="BB201" s="79"/>
      <c r="BC201" s="77"/>
      <c r="BD201" s="77"/>
      <c r="BE201" s="77"/>
      <c r="BF201" s="77"/>
      <c r="BG201" s="77"/>
      <c r="BH201" s="77"/>
      <c r="BI201" s="79"/>
    </row>
    <row r="202" spans="1:61" ht="12.75">
      <c r="A202" s="101" t="s">
        <v>216</v>
      </c>
      <c r="B202" s="97" t="s">
        <v>262</v>
      </c>
      <c r="C202" s="84" t="str">
        <f>D202&amp;" "&amp;E202&amp;" "&amp;H202&amp;" "&amp;I202</f>
        <v>   </v>
      </c>
      <c r="D202" s="87"/>
      <c r="E202" s="87"/>
      <c r="F202" s="87"/>
      <c r="G202" s="87"/>
      <c r="H202" s="87"/>
      <c r="I202" s="87"/>
      <c r="J202" s="84" t="str">
        <f>K202&amp;" "&amp;L202&amp;" "&amp;M202&amp;" "&amp;N202</f>
        <v>6   </v>
      </c>
      <c r="K202" s="87">
        <v>6</v>
      </c>
      <c r="L202" s="87"/>
      <c r="M202" s="87"/>
      <c r="N202" s="87"/>
      <c r="O202" s="83"/>
      <c r="P202" s="92">
        <v>70</v>
      </c>
      <c r="Q202" s="92">
        <f>R202+S202+T202</f>
        <v>34</v>
      </c>
      <c r="R202" s="92">
        <f>W202*W$6+Z202*Z$6+AE202*AE$6+AH202*AH$6+AM202*AM$6+AP202*AP$6+AU202*AU$6+AX202*AX$6+BC202*BC$6+BF202*BF$6</f>
        <v>34</v>
      </c>
      <c r="S202" s="92">
        <f>X202*X$6+AA202*AA$6+AF202*AF$6+AI202*AI$6+AN202*AN$6+AQ202*AQ$6+AV202*AV$6+AY202*AY$6+BD202*BD$6+BG202*BG$6</f>
        <v>0</v>
      </c>
      <c r="T202" s="92">
        <f>Y202*Y$6+AB202*AB$6+AG202*AG$6+AJ202*AJ$6+AO202*AO$6+AR202*AR$6+AW202*AW$6+AZ202*AZ$6+BE202*BE$6+BH202*BH$6</f>
        <v>0</v>
      </c>
      <c r="U202" s="92">
        <f>P202-Q202</f>
        <v>36</v>
      </c>
      <c r="V202" s="71">
        <f>IF(SUM(W202:Y202)&gt;0,W202&amp;"/"&amp;X202&amp;"/"&amp;Y202,"")</f>
      </c>
      <c r="W202" s="71"/>
      <c r="X202" s="71"/>
      <c r="Y202" s="71"/>
      <c r="Z202" s="71"/>
      <c r="AA202" s="71"/>
      <c r="AB202" s="71"/>
      <c r="AC202" s="71">
        <f>IF(SUM(Z202:AB202)&gt;0,Z202&amp;"/"&amp;AA202&amp;"/"&amp;AB202,"")</f>
      </c>
      <c r="AD202" s="71">
        <f>IF(SUM(AE202:AG202)&gt;0,AE202&amp;"/"&amp;AF202&amp;"/"&amp;AG202,"")</f>
      </c>
      <c r="AE202" s="28"/>
      <c r="AF202" s="28"/>
      <c r="AG202" s="28"/>
      <c r="AH202" s="28"/>
      <c r="AI202" s="28"/>
      <c r="AJ202" s="28"/>
      <c r="AK202" s="71">
        <f>IF(SUM(AH202:AJ202)&gt;0,AH202&amp;"/"&amp;AI202&amp;"/"&amp;AJ202,"")</f>
      </c>
      <c r="AL202" s="71">
        <f>IF(SUM(AM202:AO202)&gt;0,AM202&amp;"/"&amp;AN202&amp;"/"&amp;AO202,"")</f>
      </c>
      <c r="AM202" s="28"/>
      <c r="AN202" s="28"/>
      <c r="AO202" s="28"/>
      <c r="AP202" s="28">
        <v>2</v>
      </c>
      <c r="AQ202" s="28"/>
      <c r="AR202" s="28"/>
      <c r="AS202" s="71" t="str">
        <f>IF(SUM(AP202:AR202)&gt;0,AP202&amp;"/"&amp;AQ202&amp;"/"&amp;AR202,"")</f>
        <v>2//</v>
      </c>
      <c r="AT202" s="71">
        <f>IF(SUM(AU202:AW202)&gt;0,AU202&amp;"/"&amp;AV202&amp;"/"&amp;AW202,"")</f>
      </c>
      <c r="AU202" s="28"/>
      <c r="AV202" s="28"/>
      <c r="AW202" s="28"/>
      <c r="AX202" s="28"/>
      <c r="AY202" s="28"/>
      <c r="AZ202" s="28"/>
      <c r="BA202" s="71">
        <f>IF(SUM(AX202:AZ202)&gt;0,AX202&amp;"/"&amp;AY202&amp;"/"&amp;AZ202,"")</f>
      </c>
      <c r="BB202" s="71">
        <f>IF(SUM(BC202:BE202)&gt;0,BC202&amp;"/"&amp;BD202&amp;"/"&amp;BE202,"")</f>
      </c>
      <c r="BC202" s="28"/>
      <c r="BD202" s="28"/>
      <c r="BE202" s="28"/>
      <c r="BF202" s="28"/>
      <c r="BG202" s="28"/>
      <c r="BH202" s="28"/>
      <c r="BI202" s="71">
        <f>IF(SUM(BF202:BH202)&gt;0,BF202&amp;"/"&amp;BG202&amp;"/"&amp;BH202,"")</f>
      </c>
    </row>
    <row r="203" spans="1:61" ht="12.75">
      <c r="A203" s="101" t="s">
        <v>217</v>
      </c>
      <c r="B203" s="97" t="s">
        <v>263</v>
      </c>
      <c r="C203" s="84" t="str">
        <f>D203&amp;" "&amp;E203&amp;" "&amp;H203&amp;" "&amp;I203</f>
        <v>   </v>
      </c>
      <c r="D203" s="87"/>
      <c r="E203" s="87"/>
      <c r="F203" s="87"/>
      <c r="G203" s="87"/>
      <c r="H203" s="87"/>
      <c r="I203" s="87"/>
      <c r="J203" s="84" t="str">
        <f>K203&amp;" "&amp;L203&amp;" "&amp;M203&amp;" "&amp;N203</f>
        <v>6   </v>
      </c>
      <c r="K203" s="87">
        <v>6</v>
      </c>
      <c r="L203" s="87"/>
      <c r="M203" s="87"/>
      <c r="N203" s="87"/>
      <c r="O203" s="83"/>
      <c r="P203" s="92">
        <v>130</v>
      </c>
      <c r="Q203" s="92">
        <f>R203+S203+T203</f>
        <v>68</v>
      </c>
      <c r="R203" s="92">
        <f aca="true" t="shared" si="62" ref="R203:T206">W203*W$6+Z203*Z$6+AE203*AE$6+AH203*AH$6+AM203*AM$6+AP203*AP$6+AU203*AU$6+AX203*AX$6+BC203*BC$6+BF203*BF$6</f>
        <v>0</v>
      </c>
      <c r="S203" s="92">
        <f t="shared" si="62"/>
        <v>0</v>
      </c>
      <c r="T203" s="92">
        <f t="shared" si="62"/>
        <v>68</v>
      </c>
      <c r="U203" s="92">
        <f>P203-Q203</f>
        <v>62</v>
      </c>
      <c r="V203" s="71">
        <f>IF(SUM(W203:Y203)&gt;0,W203&amp;"/"&amp;X203&amp;"/"&amp;Y203,"")</f>
      </c>
      <c r="W203" s="71"/>
      <c r="X203" s="71"/>
      <c r="Y203" s="71"/>
      <c r="Z203" s="71"/>
      <c r="AA203" s="71"/>
      <c r="AB203" s="71"/>
      <c r="AC203" s="71">
        <f>IF(SUM(Z203:AB203)&gt;0,Z203&amp;"/"&amp;AA203&amp;"/"&amp;AB203,"")</f>
      </c>
      <c r="AD203" s="71">
        <f>IF(SUM(AE203:AG203)&gt;0,AE203&amp;"/"&amp;AF203&amp;"/"&amp;AG203,"")</f>
      </c>
      <c r="AE203" s="28"/>
      <c r="AF203" s="28"/>
      <c r="AG203" s="28"/>
      <c r="AH203" s="28"/>
      <c r="AI203" s="28"/>
      <c r="AJ203" s="28"/>
      <c r="AK203" s="71">
        <f>IF(SUM(AH203:AJ203)&gt;0,AH203&amp;"/"&amp;AI203&amp;"/"&amp;AJ203,"")</f>
      </c>
      <c r="AL203" s="71">
        <f>IF(SUM(AM203:AO203)&gt;0,AM203&amp;"/"&amp;AN203&amp;"/"&amp;AO203,"")</f>
      </c>
      <c r="AM203" s="28"/>
      <c r="AN203" s="28"/>
      <c r="AO203" s="28"/>
      <c r="AP203" s="28"/>
      <c r="AQ203" s="28"/>
      <c r="AR203" s="28">
        <v>4</v>
      </c>
      <c r="AS203" s="71" t="str">
        <f>IF(SUM(AP203:AR203)&gt;0,AP203&amp;"/"&amp;AQ203&amp;"/"&amp;AR203,"")</f>
        <v>//4</v>
      </c>
      <c r="AT203" s="71">
        <f>IF(SUM(AU203:AW203)&gt;0,AU203&amp;"/"&amp;AV203&amp;"/"&amp;AW203,"")</f>
      </c>
      <c r="AU203" s="28"/>
      <c r="AV203" s="28"/>
      <c r="AW203" s="28"/>
      <c r="AX203" s="28"/>
      <c r="AY203" s="28"/>
      <c r="AZ203" s="28"/>
      <c r="BA203" s="71">
        <f>IF(SUM(AX203:AZ203)&gt;0,AX203&amp;"/"&amp;AY203&amp;"/"&amp;AZ203,"")</f>
      </c>
      <c r="BB203" s="71">
        <f>IF(SUM(BC203:BE203)&gt;0,BC203&amp;"/"&amp;BD203&amp;"/"&amp;BE203,"")</f>
      </c>
      <c r="BC203" s="28"/>
      <c r="BD203" s="28"/>
      <c r="BE203" s="28"/>
      <c r="BF203" s="28"/>
      <c r="BG203" s="28"/>
      <c r="BH203" s="28"/>
      <c r="BI203" s="71">
        <f>IF(SUM(BF203:BH203)&gt;0,BF203&amp;"/"&amp;BG203&amp;"/"&amp;BH203,"")</f>
      </c>
    </row>
    <row r="204" spans="1:61" ht="12.75">
      <c r="A204" s="101" t="s">
        <v>218</v>
      </c>
      <c r="B204" s="97" t="s">
        <v>259</v>
      </c>
      <c r="C204" s="84" t="str">
        <f>D204&amp;" "&amp;E204&amp;" "&amp;H204&amp;" "&amp;I204</f>
        <v>   </v>
      </c>
      <c r="D204" s="87"/>
      <c r="E204" s="87"/>
      <c r="F204" s="87"/>
      <c r="G204" s="87"/>
      <c r="H204" s="87"/>
      <c r="I204" s="87"/>
      <c r="J204" s="84" t="str">
        <f>K204&amp;" "&amp;L204&amp;" "&amp;M204&amp;" "&amp;N204</f>
        <v>7   </v>
      </c>
      <c r="K204" s="87">
        <v>7</v>
      </c>
      <c r="L204" s="87"/>
      <c r="M204" s="87"/>
      <c r="N204" s="87"/>
      <c r="O204" s="83"/>
      <c r="P204" s="92">
        <v>140</v>
      </c>
      <c r="Q204" s="92">
        <f>R204+S204+T204</f>
        <v>72</v>
      </c>
      <c r="R204" s="92">
        <f>W204*W$6+Z204*Z$6+AE204*AE$6+AH204*AH$6+AM204*AM$6+AP204*AP$6+AU204*AU$6+AX204*AX$6+BC204*BC$6+BF204*BF$6</f>
        <v>36</v>
      </c>
      <c r="S204" s="92">
        <f>X204*X$6+AA204*AA$6+AF204*AF$6+AI204*AI$6+AN204*AN$6+AQ204*AQ$6+AV204*AV$6+AY204*AY$6+BD204*BD$6+BG204*BG$6</f>
        <v>0</v>
      </c>
      <c r="T204" s="92">
        <f>Y204*Y$6+AB204*AB$6+AG204*AG$6+AJ204*AJ$6+AO204*AO$6+AR204*AR$6+AW204*AW$6+AZ204*AZ$6+BE204*BE$6+BH204*BH$6</f>
        <v>36</v>
      </c>
      <c r="U204" s="92">
        <f>P204-Q204</f>
        <v>68</v>
      </c>
      <c r="V204" s="71">
        <f>IF(SUM(W204:Y204)&gt;0,W204&amp;"/"&amp;X204&amp;"/"&amp;Y204,"")</f>
      </c>
      <c r="W204" s="71"/>
      <c r="X204" s="71"/>
      <c r="Y204" s="71"/>
      <c r="Z204" s="71"/>
      <c r="AA204" s="71"/>
      <c r="AB204" s="71"/>
      <c r="AC204" s="71">
        <f>IF(SUM(Z204:AB204)&gt;0,Z204&amp;"/"&amp;AA204&amp;"/"&amp;AB204,"")</f>
      </c>
      <c r="AD204" s="71">
        <f>IF(SUM(AE204:AG204)&gt;0,AE204&amp;"/"&amp;AF204&amp;"/"&amp;AG204,"")</f>
      </c>
      <c r="AE204" s="28"/>
      <c r="AF204" s="28"/>
      <c r="AG204" s="28"/>
      <c r="AH204" s="28"/>
      <c r="AI204" s="28"/>
      <c r="AJ204" s="28"/>
      <c r="AK204" s="71">
        <f>IF(SUM(AH204:AJ204)&gt;0,AH204&amp;"/"&amp;AI204&amp;"/"&amp;AJ204,"")</f>
      </c>
      <c r="AL204" s="71">
        <f>IF(SUM(AM204:AO204)&gt;0,AM204&amp;"/"&amp;AN204&amp;"/"&amp;AO204,"")</f>
      </c>
      <c r="AM204" s="28"/>
      <c r="AN204" s="28"/>
      <c r="AO204" s="28"/>
      <c r="AP204" s="28"/>
      <c r="AQ204" s="28"/>
      <c r="AR204" s="28"/>
      <c r="AS204" s="71">
        <f>IF(SUM(AP204:AR204)&gt;0,AP204&amp;"/"&amp;AQ204&amp;"/"&amp;AR204,"")</f>
      </c>
      <c r="AT204" s="71" t="str">
        <f>IF(SUM(AU204:AW204)&gt;0,AU204&amp;"/"&amp;AV204&amp;"/"&amp;AW204,"")</f>
        <v>2//2</v>
      </c>
      <c r="AU204" s="28">
        <v>2</v>
      </c>
      <c r="AV204" s="28"/>
      <c r="AW204" s="28">
        <v>2</v>
      </c>
      <c r="AX204" s="28"/>
      <c r="AY204" s="28"/>
      <c r="AZ204" s="28"/>
      <c r="BA204" s="71">
        <f>IF(SUM(AX204:AZ204)&gt;0,AX204&amp;"/"&amp;AY204&amp;"/"&amp;AZ204,"")</f>
      </c>
      <c r="BB204" s="71">
        <f>IF(SUM(BC204:BE204)&gt;0,BC204&amp;"/"&amp;BD204&amp;"/"&amp;BE204,"")</f>
      </c>
      <c r="BC204" s="28"/>
      <c r="BD204" s="28"/>
      <c r="BE204" s="28"/>
      <c r="BF204" s="28"/>
      <c r="BG204" s="28"/>
      <c r="BH204" s="28"/>
      <c r="BI204" s="71">
        <f>IF(SUM(BF204:BH204)&gt;0,BF204&amp;"/"&amp;BG204&amp;"/"&amp;BH204,"")</f>
      </c>
    </row>
    <row r="205" spans="1:61" ht="12.75">
      <c r="A205" s="101" t="s">
        <v>219</v>
      </c>
      <c r="B205" s="97" t="s">
        <v>254</v>
      </c>
      <c r="C205" s="84" t="str">
        <f>D205&amp;" "&amp;E205&amp;" "&amp;H205&amp;" "&amp;I205</f>
        <v>   </v>
      </c>
      <c r="D205" s="87"/>
      <c r="E205" s="87"/>
      <c r="F205" s="87"/>
      <c r="G205" s="87"/>
      <c r="H205" s="87"/>
      <c r="I205" s="87"/>
      <c r="J205" s="84" t="str">
        <f>K205&amp;" "&amp;L205&amp;" "&amp;M205&amp;" "&amp;N205</f>
        <v>8   </v>
      </c>
      <c r="K205" s="87">
        <v>8</v>
      </c>
      <c r="L205" s="87"/>
      <c r="M205" s="87"/>
      <c r="N205" s="87"/>
      <c r="O205" s="83"/>
      <c r="P205" s="92">
        <v>70</v>
      </c>
      <c r="Q205" s="92">
        <f>R205+S205+T205</f>
        <v>36</v>
      </c>
      <c r="R205" s="92">
        <f t="shared" si="62"/>
        <v>36</v>
      </c>
      <c r="S205" s="92">
        <f t="shared" si="62"/>
        <v>0</v>
      </c>
      <c r="T205" s="92">
        <f t="shared" si="62"/>
        <v>0</v>
      </c>
      <c r="U205" s="92">
        <f>P205-Q205</f>
        <v>34</v>
      </c>
      <c r="V205" s="71">
        <f>IF(SUM(W205:Y205)&gt;0,W205&amp;"/"&amp;X205&amp;"/"&amp;Y205,"")</f>
      </c>
      <c r="W205" s="28"/>
      <c r="X205" s="28"/>
      <c r="Y205" s="28"/>
      <c r="Z205" s="28"/>
      <c r="AA205" s="28"/>
      <c r="AB205" s="28"/>
      <c r="AC205" s="71">
        <f>IF(SUM(Z205:AB205)&gt;0,Z205&amp;"/"&amp;AA205&amp;"/"&amp;AB205,"")</f>
      </c>
      <c r="AD205" s="71">
        <f>IF(SUM(AE205:AG205)&gt;0,AE205&amp;"/"&amp;AF205&amp;"/"&amp;AG205,"")</f>
      </c>
      <c r="AE205" s="28"/>
      <c r="AF205" s="28"/>
      <c r="AG205" s="28"/>
      <c r="AH205" s="28"/>
      <c r="AI205" s="28"/>
      <c r="AJ205" s="28"/>
      <c r="AK205" s="71">
        <f>IF(SUM(AH205:AJ205)&gt;0,AH205&amp;"/"&amp;AI205&amp;"/"&amp;AJ205,"")</f>
      </c>
      <c r="AL205" s="71">
        <f>IF(SUM(AM205:AO205)&gt;0,AM205&amp;"/"&amp;AN205&amp;"/"&amp;AO205,"")</f>
      </c>
      <c r="AM205" s="28"/>
      <c r="AN205" s="28"/>
      <c r="AO205" s="28"/>
      <c r="AP205" s="28"/>
      <c r="AQ205" s="28"/>
      <c r="AR205" s="28"/>
      <c r="AS205" s="71">
        <f>IF(SUM(AP205:AR205)&gt;0,AP205&amp;"/"&amp;AQ205&amp;"/"&amp;AR205,"")</f>
      </c>
      <c r="AT205" s="71">
        <f>IF(SUM(AU205:AW205)&gt;0,AU205&amp;"/"&amp;AV205&amp;"/"&amp;AW205,"")</f>
      </c>
      <c r="AU205" s="28"/>
      <c r="AV205" s="28"/>
      <c r="AW205" s="28"/>
      <c r="AX205" s="28">
        <v>2</v>
      </c>
      <c r="AY205" s="28"/>
      <c r="AZ205" s="28"/>
      <c r="BA205" s="71" t="str">
        <f>IF(SUM(AX205:AZ205)&gt;0,AX205&amp;"/"&amp;AY205&amp;"/"&amp;AZ205,"")</f>
        <v>2//</v>
      </c>
      <c r="BB205" s="71">
        <f>IF(SUM(BC205:BE205)&gt;0,BC205&amp;"/"&amp;BD205&amp;"/"&amp;BE205,"")</f>
      </c>
      <c r="BC205" s="28"/>
      <c r="BD205" s="28"/>
      <c r="BE205" s="28"/>
      <c r="BF205" s="28"/>
      <c r="BG205" s="28"/>
      <c r="BH205" s="28"/>
      <c r="BI205" s="71">
        <f>IF(SUM(BF205:BH205)&gt;0,BF205&amp;"/"&amp;BG205&amp;"/"&amp;BH205,"")</f>
      </c>
    </row>
    <row r="206" spans="1:61" ht="12.75">
      <c r="A206" s="101" t="s">
        <v>245</v>
      </c>
      <c r="B206" s="97" t="s">
        <v>252</v>
      </c>
      <c r="C206" s="84" t="str">
        <f>D206&amp;" "&amp;E206&amp;" "&amp;H206&amp;" "&amp;I206</f>
        <v>10   </v>
      </c>
      <c r="D206" s="87">
        <v>10</v>
      </c>
      <c r="E206" s="87"/>
      <c r="F206" s="87"/>
      <c r="G206" s="87"/>
      <c r="H206" s="87"/>
      <c r="I206" s="87"/>
      <c r="J206" s="84" t="str">
        <f>K206&amp;" "&amp;L206&amp;" "&amp;M206&amp;" "&amp;N206</f>
        <v>   </v>
      </c>
      <c r="K206" s="87"/>
      <c r="L206" s="87"/>
      <c r="M206" s="87"/>
      <c r="N206" s="87"/>
      <c r="O206" s="83"/>
      <c r="P206" s="92">
        <v>90</v>
      </c>
      <c r="Q206" s="92">
        <f>R206+S206+T206</f>
        <v>48</v>
      </c>
      <c r="R206" s="92">
        <f t="shared" si="62"/>
        <v>32</v>
      </c>
      <c r="S206" s="92">
        <f t="shared" si="62"/>
        <v>0</v>
      </c>
      <c r="T206" s="92">
        <f t="shared" si="62"/>
        <v>16</v>
      </c>
      <c r="U206" s="92">
        <f>P206-Q206</f>
        <v>42</v>
      </c>
      <c r="V206" s="71">
        <f>IF(SUM(W206:Y206)&gt;0,W206&amp;"/"&amp;X206&amp;"/"&amp;Y206,"")</f>
      </c>
      <c r="W206" s="28"/>
      <c r="X206" s="28"/>
      <c r="Y206" s="28"/>
      <c r="Z206" s="28"/>
      <c r="AA206" s="28"/>
      <c r="AB206" s="28"/>
      <c r="AC206" s="71">
        <f>IF(SUM(Z206:AB206)&gt;0,Z206&amp;"/"&amp;AA206&amp;"/"&amp;AB206,"")</f>
      </c>
      <c r="AD206" s="71">
        <f>IF(SUM(AE206:AG206)&gt;0,AE206&amp;"/"&amp;AF206&amp;"/"&amp;AG206,"")</f>
      </c>
      <c r="AE206" s="28"/>
      <c r="AF206" s="28"/>
      <c r="AG206" s="28"/>
      <c r="AH206" s="28"/>
      <c r="AI206" s="28"/>
      <c r="AJ206" s="28"/>
      <c r="AK206" s="71">
        <f>IF(SUM(AH206:AJ206)&gt;0,AH206&amp;"/"&amp;AI206&amp;"/"&amp;AJ206,"")</f>
      </c>
      <c r="AL206" s="71">
        <f>IF(SUM(AM206:AO206)&gt;0,AM206&amp;"/"&amp;AN206&amp;"/"&amp;AO206,"")</f>
      </c>
      <c r="AM206" s="28"/>
      <c r="AN206" s="28"/>
      <c r="AO206" s="28"/>
      <c r="AP206" s="28"/>
      <c r="AQ206" s="28"/>
      <c r="AR206" s="28"/>
      <c r="AS206" s="71">
        <f>IF(SUM(AP206:AR206)&gt;0,AP206&amp;"/"&amp;AQ206&amp;"/"&amp;AR206,"")</f>
      </c>
      <c r="AT206" s="71">
        <f>IF(SUM(AU206:AW206)&gt;0,AU206&amp;"/"&amp;AV206&amp;"/"&amp;AW206,"")</f>
      </c>
      <c r="AU206" s="28"/>
      <c r="AV206" s="28"/>
      <c r="AW206" s="28"/>
      <c r="AX206" s="28"/>
      <c r="AY206" s="28"/>
      <c r="AZ206" s="28"/>
      <c r="BA206" s="71">
        <f>IF(SUM(AX206:AZ206)&gt;0,AX206&amp;"/"&amp;AY206&amp;"/"&amp;AZ206,"")</f>
      </c>
      <c r="BB206" s="71">
        <f>IF(SUM(BC206:BE206)&gt;0,BC206&amp;"/"&amp;BD206&amp;"/"&amp;BE206,"")</f>
      </c>
      <c r="BC206" s="28"/>
      <c r="BD206" s="28"/>
      <c r="BE206" s="28"/>
      <c r="BF206" s="28">
        <v>4</v>
      </c>
      <c r="BG206" s="28"/>
      <c r="BH206" s="28">
        <v>2</v>
      </c>
      <c r="BI206" s="71" t="str">
        <f>IF(SUM(BF206:BH206)&gt;0,BF206&amp;"/"&amp;BG206&amp;"/"&amp;BH206,"")</f>
        <v>4//2</v>
      </c>
    </row>
    <row r="207" spans="1:61" ht="12.75">
      <c r="A207" s="102"/>
      <c r="B207" s="99" t="s">
        <v>89</v>
      </c>
      <c r="C207" s="29"/>
      <c r="D207" s="70"/>
      <c r="E207" s="70"/>
      <c r="F207" s="70"/>
      <c r="G207" s="70"/>
      <c r="H207" s="70"/>
      <c r="I207" s="70"/>
      <c r="J207" s="29"/>
      <c r="K207" s="70"/>
      <c r="L207" s="70"/>
      <c r="M207" s="70"/>
      <c r="N207" s="70"/>
      <c r="O207" s="29"/>
      <c r="P207" s="91">
        <f aca="true" t="shared" si="63" ref="P207:U207">SUM(P202:P206)</f>
        <v>500</v>
      </c>
      <c r="Q207" s="91">
        <f t="shared" si="63"/>
        <v>258</v>
      </c>
      <c r="R207" s="91">
        <f t="shared" si="63"/>
        <v>138</v>
      </c>
      <c r="S207" s="91">
        <f t="shared" si="63"/>
        <v>0</v>
      </c>
      <c r="T207" s="91">
        <f t="shared" si="63"/>
        <v>120</v>
      </c>
      <c r="U207" s="91">
        <f t="shared" si="63"/>
        <v>242</v>
      </c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</row>
    <row r="208" spans="1:61" ht="12.75">
      <c r="A208" s="102"/>
      <c r="B208" s="103"/>
      <c r="C208" s="45" t="s">
        <v>191</v>
      </c>
      <c r="D208" s="71"/>
      <c r="E208" s="71"/>
      <c r="F208" s="71"/>
      <c r="G208" s="71"/>
      <c r="H208" s="71"/>
      <c r="I208" s="71"/>
      <c r="J208" s="45"/>
      <c r="K208" s="70"/>
      <c r="L208" s="70"/>
      <c r="M208" s="70"/>
      <c r="N208" s="70"/>
      <c r="O208" s="29"/>
      <c r="P208" s="45"/>
      <c r="Q208" s="45"/>
      <c r="R208" s="45"/>
      <c r="S208" s="45"/>
      <c r="T208" s="45"/>
      <c r="U208" s="45"/>
      <c r="V208" s="73">
        <f>SUM(W208:Y208)</f>
        <v>0</v>
      </c>
      <c r="W208" s="73">
        <f aca="true" t="shared" si="64" ref="W208:AB208">SUM(W203:W206)</f>
        <v>0</v>
      </c>
      <c r="X208" s="73">
        <f t="shared" si="64"/>
        <v>0</v>
      </c>
      <c r="Y208" s="73">
        <f t="shared" si="64"/>
        <v>0</v>
      </c>
      <c r="Z208" s="73">
        <f t="shared" si="64"/>
        <v>0</v>
      </c>
      <c r="AA208" s="73">
        <f t="shared" si="64"/>
        <v>0</v>
      </c>
      <c r="AB208" s="73">
        <f t="shared" si="64"/>
        <v>0</v>
      </c>
      <c r="AC208" s="73">
        <f>SUM(Z208:AB208)</f>
        <v>0</v>
      </c>
      <c r="AD208" s="73">
        <f>SUM(AE208:AG208)</f>
        <v>0</v>
      </c>
      <c r="AE208" s="73">
        <f aca="true" t="shared" si="65" ref="AE208:AJ208">SUM(AE203:AE206)</f>
        <v>0</v>
      </c>
      <c r="AF208" s="73">
        <f t="shared" si="65"/>
        <v>0</v>
      </c>
      <c r="AG208" s="73">
        <f t="shared" si="65"/>
        <v>0</v>
      </c>
      <c r="AH208" s="73">
        <f t="shared" si="65"/>
        <v>0</v>
      </c>
      <c r="AI208" s="73">
        <f t="shared" si="65"/>
        <v>0</v>
      </c>
      <c r="AJ208" s="73">
        <f t="shared" si="65"/>
        <v>0</v>
      </c>
      <c r="AK208" s="73">
        <f>SUM(AH208:AJ208)</f>
        <v>0</v>
      </c>
      <c r="AL208" s="73">
        <f>SUM(AM208:AO208)</f>
        <v>0</v>
      </c>
      <c r="AM208" s="73">
        <f aca="true" t="shared" si="66" ref="AM208:AR208">SUM(AM202:AM206)</f>
        <v>0</v>
      </c>
      <c r="AN208" s="73">
        <f t="shared" si="66"/>
        <v>0</v>
      </c>
      <c r="AO208" s="73">
        <f t="shared" si="66"/>
        <v>0</v>
      </c>
      <c r="AP208" s="73">
        <f t="shared" si="66"/>
        <v>2</v>
      </c>
      <c r="AQ208" s="73">
        <f t="shared" si="66"/>
        <v>0</v>
      </c>
      <c r="AR208" s="73">
        <f t="shared" si="66"/>
        <v>4</v>
      </c>
      <c r="AS208" s="73">
        <f>SUM(AP208:AR208)</f>
        <v>6</v>
      </c>
      <c r="AT208" s="73">
        <f>SUM(AU208:AW208)</f>
        <v>4</v>
      </c>
      <c r="AU208" s="73">
        <f aca="true" t="shared" si="67" ref="AU208:AZ208">SUM(AU203:AU206)</f>
        <v>2</v>
      </c>
      <c r="AV208" s="73">
        <f t="shared" si="67"/>
        <v>0</v>
      </c>
      <c r="AW208" s="73">
        <f t="shared" si="67"/>
        <v>2</v>
      </c>
      <c r="AX208" s="73">
        <f t="shared" si="67"/>
        <v>2</v>
      </c>
      <c r="AY208" s="73">
        <f t="shared" si="67"/>
        <v>0</v>
      </c>
      <c r="AZ208" s="73">
        <f t="shared" si="67"/>
        <v>0</v>
      </c>
      <c r="BA208" s="73">
        <f>SUM(AX208:AZ208)</f>
        <v>2</v>
      </c>
      <c r="BB208" s="73">
        <f>SUM(BC208:BE208)</f>
        <v>0</v>
      </c>
      <c r="BC208" s="73">
        <f aca="true" t="shared" si="68" ref="BC208:BH208">SUM(BC203:BC206)</f>
        <v>0</v>
      </c>
      <c r="BD208" s="73">
        <f t="shared" si="68"/>
        <v>0</v>
      </c>
      <c r="BE208" s="73">
        <f t="shared" si="68"/>
        <v>0</v>
      </c>
      <c r="BF208" s="73">
        <f t="shared" si="68"/>
        <v>4</v>
      </c>
      <c r="BG208" s="73">
        <f t="shared" si="68"/>
        <v>0</v>
      </c>
      <c r="BH208" s="73">
        <f t="shared" si="68"/>
        <v>2</v>
      </c>
      <c r="BI208" s="73">
        <f>SUM(BF208:BH208)</f>
        <v>6</v>
      </c>
    </row>
    <row r="209" spans="1:61" ht="12.75">
      <c r="A209" s="102"/>
      <c r="B209" s="74"/>
      <c r="C209" s="75" t="s">
        <v>248</v>
      </c>
      <c r="D209" s="75"/>
      <c r="E209" s="75"/>
      <c r="F209" s="75"/>
      <c r="G209" s="75"/>
      <c r="H209" s="75"/>
      <c r="I209" s="75"/>
      <c r="J209" s="75"/>
      <c r="K209" s="70"/>
      <c r="L209" s="70"/>
      <c r="M209" s="70"/>
      <c r="N209" s="70"/>
      <c r="O209" s="29"/>
      <c r="P209" s="45"/>
      <c r="Q209" s="45"/>
      <c r="R209" s="45"/>
      <c r="S209" s="45"/>
      <c r="T209" s="45"/>
      <c r="U209" s="45"/>
      <c r="V209" s="45">
        <f>SUM(W203:Y206)*V199</f>
        <v>0</v>
      </c>
      <c r="W209" s="45"/>
      <c r="X209" s="45"/>
      <c r="Y209" s="45"/>
      <c r="Z209" s="45"/>
      <c r="AA209" s="45"/>
      <c r="AB209" s="45"/>
      <c r="AC209" s="45">
        <f>SUM(Z203:AB206)*AC199</f>
        <v>0</v>
      </c>
      <c r="AD209" s="45">
        <f>SUM(AE203:AG206)*AD199</f>
        <v>0</v>
      </c>
      <c r="AE209" s="45"/>
      <c r="AF209" s="45"/>
      <c r="AG209" s="45"/>
      <c r="AH209" s="45"/>
      <c r="AI209" s="45"/>
      <c r="AJ209" s="45"/>
      <c r="AK209" s="45">
        <f>SUM(AH203:AJ206)*AK199</f>
        <v>0</v>
      </c>
      <c r="AL209" s="45">
        <f>SUM(AM203:AO206)*AL199</f>
        <v>0</v>
      </c>
      <c r="AM209" s="45"/>
      <c r="AN209" s="45"/>
      <c r="AO209" s="45"/>
      <c r="AP209" s="45"/>
      <c r="AQ209" s="45"/>
      <c r="AR209" s="45"/>
      <c r="AS209" s="45">
        <f>SUM(AP202:AR206)*AS199</f>
        <v>102</v>
      </c>
      <c r="AT209" s="45">
        <f>SUM(AU203:AW206)*AT199</f>
        <v>72</v>
      </c>
      <c r="AU209" s="45"/>
      <c r="AV209" s="45"/>
      <c r="AW209" s="45"/>
      <c r="AX209" s="45"/>
      <c r="AY209" s="45"/>
      <c r="AZ209" s="45"/>
      <c r="BA209" s="45">
        <f>SUM(AX203:AZ206)*BA199</f>
        <v>36</v>
      </c>
      <c r="BB209" s="45">
        <f>SUM(BC203:BE206)*BB199</f>
        <v>0</v>
      </c>
      <c r="BC209" s="45"/>
      <c r="BD209" s="45"/>
      <c r="BE209" s="45"/>
      <c r="BF209" s="45"/>
      <c r="BG209" s="45"/>
      <c r="BH209" s="45"/>
      <c r="BI209" s="45">
        <f>SUM(BF203:BH206)*BI199</f>
        <v>48</v>
      </c>
    </row>
    <row r="210" spans="1:61" ht="12.75">
      <c r="A210" s="102"/>
      <c r="B210" s="99"/>
      <c r="C210" s="45" t="s">
        <v>249</v>
      </c>
      <c r="D210" s="71"/>
      <c r="E210" s="71"/>
      <c r="F210" s="71"/>
      <c r="G210" s="71"/>
      <c r="H210" s="71"/>
      <c r="I210" s="71"/>
      <c r="J210" s="45"/>
      <c r="K210" s="70"/>
      <c r="L210" s="70"/>
      <c r="M210" s="70"/>
      <c r="N210" s="70"/>
      <c r="O210" s="29"/>
      <c r="P210" s="45">
        <f>SUM(V210:BI210)</f>
        <v>0</v>
      </c>
      <c r="Q210" s="45"/>
      <c r="R210" s="45"/>
      <c r="S210" s="45"/>
      <c r="T210" s="45"/>
      <c r="U210" s="45"/>
      <c r="V210" s="76">
        <f aca="true" t="shared" si="69" ref="V210:BI210">COUNTIF($O$201:$O$206,V198)</f>
        <v>0</v>
      </c>
      <c r="W210" s="76">
        <f t="shared" si="69"/>
        <v>0</v>
      </c>
      <c r="X210" s="76">
        <f t="shared" si="69"/>
        <v>0</v>
      </c>
      <c r="Y210" s="76">
        <f t="shared" si="69"/>
        <v>0</v>
      </c>
      <c r="Z210" s="76">
        <f t="shared" si="69"/>
        <v>0</v>
      </c>
      <c r="AA210" s="76">
        <f t="shared" si="69"/>
        <v>0</v>
      </c>
      <c r="AB210" s="76">
        <f t="shared" si="69"/>
        <v>0</v>
      </c>
      <c r="AC210" s="76">
        <f t="shared" si="69"/>
        <v>0</v>
      </c>
      <c r="AD210" s="76">
        <f t="shared" si="69"/>
        <v>0</v>
      </c>
      <c r="AE210" s="76">
        <f t="shared" si="69"/>
        <v>0</v>
      </c>
      <c r="AF210" s="76">
        <f t="shared" si="69"/>
        <v>0</v>
      </c>
      <c r="AG210" s="76">
        <f t="shared" si="69"/>
        <v>0</v>
      </c>
      <c r="AH210" s="76">
        <f t="shared" si="69"/>
        <v>0</v>
      </c>
      <c r="AI210" s="76">
        <f t="shared" si="69"/>
        <v>0</v>
      </c>
      <c r="AJ210" s="76">
        <f t="shared" si="69"/>
        <v>0</v>
      </c>
      <c r="AK210" s="76">
        <f t="shared" si="69"/>
        <v>0</v>
      </c>
      <c r="AL210" s="76">
        <f t="shared" si="69"/>
        <v>0</v>
      </c>
      <c r="AM210" s="76">
        <f t="shared" si="69"/>
        <v>0</v>
      </c>
      <c r="AN210" s="76">
        <f t="shared" si="69"/>
        <v>0</v>
      </c>
      <c r="AO210" s="76">
        <f t="shared" si="69"/>
        <v>0</v>
      </c>
      <c r="AP210" s="76">
        <f t="shared" si="69"/>
        <v>0</v>
      </c>
      <c r="AQ210" s="76">
        <f t="shared" si="69"/>
        <v>0</v>
      </c>
      <c r="AR210" s="76">
        <f t="shared" si="69"/>
        <v>0</v>
      </c>
      <c r="AS210" s="76">
        <f t="shared" si="69"/>
        <v>0</v>
      </c>
      <c r="AT210" s="76">
        <f t="shared" si="69"/>
        <v>0</v>
      </c>
      <c r="AU210" s="76">
        <f t="shared" si="69"/>
        <v>0</v>
      </c>
      <c r="AV210" s="76">
        <f t="shared" si="69"/>
        <v>0</v>
      </c>
      <c r="AW210" s="76">
        <f t="shared" si="69"/>
        <v>0</v>
      </c>
      <c r="AX210" s="76">
        <f t="shared" si="69"/>
        <v>0</v>
      </c>
      <c r="AY210" s="76">
        <f t="shared" si="69"/>
        <v>0</v>
      </c>
      <c r="AZ210" s="76">
        <f t="shared" si="69"/>
        <v>0</v>
      </c>
      <c r="BA210" s="76">
        <f t="shared" si="69"/>
        <v>0</v>
      </c>
      <c r="BB210" s="76">
        <f t="shared" si="69"/>
        <v>0</v>
      </c>
      <c r="BC210" s="76">
        <f t="shared" si="69"/>
        <v>0</v>
      </c>
      <c r="BD210" s="76">
        <f t="shared" si="69"/>
        <v>0</v>
      </c>
      <c r="BE210" s="76">
        <f t="shared" si="69"/>
        <v>0</v>
      </c>
      <c r="BF210" s="76">
        <f t="shared" si="69"/>
        <v>0</v>
      </c>
      <c r="BG210" s="76">
        <f t="shared" si="69"/>
        <v>0</v>
      </c>
      <c r="BH210" s="76">
        <f t="shared" si="69"/>
        <v>0</v>
      </c>
      <c r="BI210" s="76">
        <f t="shared" si="69"/>
        <v>0</v>
      </c>
    </row>
    <row r="211" spans="1:61" ht="12.75">
      <c r="A211" s="104"/>
      <c r="B211" s="105"/>
      <c r="C211" s="45" t="s">
        <v>250</v>
      </c>
      <c r="D211" s="71"/>
      <c r="E211" s="71"/>
      <c r="F211" s="71"/>
      <c r="G211" s="71"/>
      <c r="H211" s="71"/>
      <c r="I211" s="71"/>
      <c r="J211" s="45"/>
      <c r="K211" s="70"/>
      <c r="L211" s="70"/>
      <c r="M211" s="70"/>
      <c r="N211" s="70"/>
      <c r="O211" s="29"/>
      <c r="P211" s="45">
        <f>SUM(V211:BI211)</f>
        <v>1</v>
      </c>
      <c r="Q211" s="45"/>
      <c r="R211" s="45"/>
      <c r="S211" s="45"/>
      <c r="T211" s="45"/>
      <c r="U211" s="45"/>
      <c r="V211" s="76">
        <f aca="true" t="shared" si="70" ref="V211:BI211">COUNTIF($D$203:$I$207,V198)</f>
        <v>0</v>
      </c>
      <c r="W211" s="76">
        <f t="shared" si="70"/>
        <v>0</v>
      </c>
      <c r="X211" s="76">
        <f t="shared" si="70"/>
        <v>0</v>
      </c>
      <c r="Y211" s="76">
        <f t="shared" si="70"/>
        <v>0</v>
      </c>
      <c r="Z211" s="76">
        <f t="shared" si="70"/>
        <v>0</v>
      </c>
      <c r="AA211" s="76">
        <f t="shared" si="70"/>
        <v>0</v>
      </c>
      <c r="AB211" s="76">
        <f t="shared" si="70"/>
        <v>0</v>
      </c>
      <c r="AC211" s="76">
        <f t="shared" si="70"/>
        <v>0</v>
      </c>
      <c r="AD211" s="76">
        <f t="shared" si="70"/>
        <v>0</v>
      </c>
      <c r="AE211" s="76">
        <f t="shared" si="70"/>
        <v>0</v>
      </c>
      <c r="AF211" s="76">
        <f t="shared" si="70"/>
        <v>0</v>
      </c>
      <c r="AG211" s="76">
        <f t="shared" si="70"/>
        <v>0</v>
      </c>
      <c r="AH211" s="76">
        <f t="shared" si="70"/>
        <v>0</v>
      </c>
      <c r="AI211" s="76">
        <f t="shared" si="70"/>
        <v>0</v>
      </c>
      <c r="AJ211" s="76">
        <f t="shared" si="70"/>
        <v>0</v>
      </c>
      <c r="AK211" s="76">
        <f t="shared" si="70"/>
        <v>0</v>
      </c>
      <c r="AL211" s="76">
        <f t="shared" si="70"/>
        <v>0</v>
      </c>
      <c r="AM211" s="76">
        <f t="shared" si="70"/>
        <v>0</v>
      </c>
      <c r="AN211" s="76">
        <f t="shared" si="70"/>
        <v>0</v>
      </c>
      <c r="AO211" s="76">
        <f t="shared" si="70"/>
        <v>0</v>
      </c>
      <c r="AP211" s="76">
        <f t="shared" si="70"/>
        <v>0</v>
      </c>
      <c r="AQ211" s="76">
        <f t="shared" si="70"/>
        <v>0</v>
      </c>
      <c r="AR211" s="76">
        <f t="shared" si="70"/>
        <v>0</v>
      </c>
      <c r="AS211" s="76">
        <f t="shared" si="70"/>
        <v>0</v>
      </c>
      <c r="AT211" s="76">
        <f t="shared" si="70"/>
        <v>0</v>
      </c>
      <c r="AU211" s="76">
        <f t="shared" si="70"/>
        <v>0</v>
      </c>
      <c r="AV211" s="76">
        <f t="shared" si="70"/>
        <v>0</v>
      </c>
      <c r="AW211" s="76">
        <f t="shared" si="70"/>
        <v>0</v>
      </c>
      <c r="AX211" s="76">
        <f t="shared" si="70"/>
        <v>0</v>
      </c>
      <c r="AY211" s="76">
        <f t="shared" si="70"/>
        <v>0</v>
      </c>
      <c r="AZ211" s="76">
        <f t="shared" si="70"/>
        <v>0</v>
      </c>
      <c r="BA211" s="76">
        <f t="shared" si="70"/>
        <v>0</v>
      </c>
      <c r="BB211" s="76">
        <f t="shared" si="70"/>
        <v>0</v>
      </c>
      <c r="BC211" s="76">
        <f t="shared" si="70"/>
        <v>0</v>
      </c>
      <c r="BD211" s="76">
        <f t="shared" si="70"/>
        <v>0</v>
      </c>
      <c r="BE211" s="76">
        <f t="shared" si="70"/>
        <v>0</v>
      </c>
      <c r="BF211" s="76">
        <f t="shared" si="70"/>
        <v>0</v>
      </c>
      <c r="BG211" s="76">
        <f t="shared" si="70"/>
        <v>0</v>
      </c>
      <c r="BH211" s="76">
        <f t="shared" si="70"/>
        <v>0</v>
      </c>
      <c r="BI211" s="76">
        <f t="shared" si="70"/>
        <v>1</v>
      </c>
    </row>
    <row r="212" spans="1:61" ht="12.75">
      <c r="A212" s="104"/>
      <c r="B212" s="105"/>
      <c r="C212" s="45" t="s">
        <v>251</v>
      </c>
      <c r="D212" s="71"/>
      <c r="E212" s="71"/>
      <c r="F212" s="71"/>
      <c r="G212" s="71"/>
      <c r="H212" s="71"/>
      <c r="I212" s="71"/>
      <c r="J212" s="45"/>
      <c r="K212" s="70"/>
      <c r="L212" s="70"/>
      <c r="M212" s="70"/>
      <c r="N212" s="70"/>
      <c r="O212" s="29"/>
      <c r="P212" s="45">
        <f>SUM(V212:BI212)</f>
        <v>4</v>
      </c>
      <c r="Q212" s="45"/>
      <c r="R212" s="45"/>
      <c r="S212" s="45"/>
      <c r="T212" s="45"/>
      <c r="U212" s="45"/>
      <c r="V212" s="76">
        <f aca="true" t="shared" si="71" ref="V212:BI212">COUNTIF($K$203:$N$206,V198)</f>
        <v>0</v>
      </c>
      <c r="W212" s="76">
        <f t="shared" si="71"/>
        <v>0</v>
      </c>
      <c r="X212" s="76">
        <f t="shared" si="71"/>
        <v>0</v>
      </c>
      <c r="Y212" s="76">
        <f t="shared" si="71"/>
        <v>0</v>
      </c>
      <c r="Z212" s="76">
        <f t="shared" si="71"/>
        <v>0</v>
      </c>
      <c r="AA212" s="76">
        <f t="shared" si="71"/>
        <v>0</v>
      </c>
      <c r="AB212" s="76">
        <f t="shared" si="71"/>
        <v>0</v>
      </c>
      <c r="AC212" s="76">
        <f t="shared" si="71"/>
        <v>0</v>
      </c>
      <c r="AD212" s="76">
        <f t="shared" si="71"/>
        <v>0</v>
      </c>
      <c r="AE212" s="76">
        <f t="shared" si="71"/>
        <v>0</v>
      </c>
      <c r="AF212" s="76">
        <f t="shared" si="71"/>
        <v>0</v>
      </c>
      <c r="AG212" s="76">
        <f t="shared" si="71"/>
        <v>0</v>
      </c>
      <c r="AH212" s="76">
        <f t="shared" si="71"/>
        <v>0</v>
      </c>
      <c r="AI212" s="76">
        <f t="shared" si="71"/>
        <v>0</v>
      </c>
      <c r="AJ212" s="76">
        <f t="shared" si="71"/>
        <v>0</v>
      </c>
      <c r="AK212" s="76">
        <f t="shared" si="71"/>
        <v>0</v>
      </c>
      <c r="AL212" s="76">
        <f t="shared" si="71"/>
        <v>0</v>
      </c>
      <c r="AM212" s="76">
        <f t="shared" si="71"/>
        <v>0</v>
      </c>
      <c r="AN212" s="76">
        <f t="shared" si="71"/>
        <v>0</v>
      </c>
      <c r="AO212" s="76">
        <f t="shared" si="71"/>
        <v>0</v>
      </c>
      <c r="AP212" s="76">
        <f t="shared" si="71"/>
        <v>0</v>
      </c>
      <c r="AQ212" s="76">
        <f t="shared" si="71"/>
        <v>0</v>
      </c>
      <c r="AR212" s="76">
        <f t="shared" si="71"/>
        <v>0</v>
      </c>
      <c r="AS212" s="76">
        <f>COUNTIF($K$202:$N$206,AS198)</f>
        <v>2</v>
      </c>
      <c r="AT212" s="76">
        <f t="shared" si="71"/>
        <v>1</v>
      </c>
      <c r="AU212" s="76">
        <f t="shared" si="71"/>
        <v>0</v>
      </c>
      <c r="AV212" s="76">
        <f t="shared" si="71"/>
        <v>0</v>
      </c>
      <c r="AW212" s="76">
        <f t="shared" si="71"/>
        <v>0</v>
      </c>
      <c r="AX212" s="76">
        <f t="shared" si="71"/>
        <v>0</v>
      </c>
      <c r="AY212" s="76">
        <f t="shared" si="71"/>
        <v>0</v>
      </c>
      <c r="AZ212" s="76">
        <f t="shared" si="71"/>
        <v>0</v>
      </c>
      <c r="BA212" s="76">
        <f t="shared" si="71"/>
        <v>1</v>
      </c>
      <c r="BB212" s="76">
        <f t="shared" si="71"/>
        <v>0</v>
      </c>
      <c r="BC212" s="76">
        <f t="shared" si="71"/>
        <v>0</v>
      </c>
      <c r="BD212" s="76">
        <f t="shared" si="71"/>
        <v>0</v>
      </c>
      <c r="BE212" s="76">
        <f t="shared" si="71"/>
        <v>0</v>
      </c>
      <c r="BF212" s="76">
        <f t="shared" si="71"/>
        <v>0</v>
      </c>
      <c r="BG212" s="76">
        <f t="shared" si="71"/>
        <v>0</v>
      </c>
      <c r="BH212" s="76">
        <f t="shared" si="71"/>
        <v>0</v>
      </c>
      <c r="BI212" s="76">
        <f t="shared" si="71"/>
        <v>0</v>
      </c>
    </row>
    <row r="216" ht="12.75">
      <c r="B216" s="36" t="s">
        <v>222</v>
      </c>
    </row>
    <row r="218" spans="2:21" ht="12.75">
      <c r="B218" s="36" t="s">
        <v>223</v>
      </c>
      <c r="C218" s="14" t="s">
        <v>244</v>
      </c>
      <c r="U218" s="14" t="s">
        <v>214</v>
      </c>
    </row>
    <row r="220" spans="2:21" ht="12.75">
      <c r="B220" s="36" t="s">
        <v>213</v>
      </c>
      <c r="C220" s="14" t="s">
        <v>243</v>
      </c>
      <c r="U220" s="14" t="s">
        <v>215</v>
      </c>
    </row>
    <row r="231" ht="153.75" customHeight="1"/>
    <row r="239" spans="1:46" ht="15.75">
      <c r="A239" s="43" t="s">
        <v>226</v>
      </c>
      <c r="B239" s="35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41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T239" s="19"/>
    </row>
    <row r="240" spans="1:21" ht="15.75">
      <c r="A240" s="17"/>
      <c r="C240" s="15"/>
      <c r="D240" s="21"/>
      <c r="E240" s="21"/>
      <c r="F240" s="21"/>
      <c r="G240" s="21"/>
      <c r="H240" s="21"/>
      <c r="I240" s="21"/>
      <c r="J240" s="15"/>
      <c r="K240" s="21"/>
      <c r="L240" s="21"/>
      <c r="M240" s="21"/>
      <c r="N240" s="21"/>
      <c r="O240" s="15"/>
      <c r="P240" s="30"/>
      <c r="Q240" s="16"/>
      <c r="R240" s="15"/>
      <c r="S240" s="15"/>
      <c r="T240" s="15"/>
      <c r="U240" s="15"/>
    </row>
    <row r="241" spans="1:61" ht="12.75">
      <c r="A241" s="13"/>
      <c r="B241" s="62"/>
      <c r="C241" s="159" t="s">
        <v>30</v>
      </c>
      <c r="D241" s="160"/>
      <c r="E241" s="160"/>
      <c r="F241" s="160"/>
      <c r="G241" s="160"/>
      <c r="H241" s="160"/>
      <c r="I241" s="160"/>
      <c r="J241" s="161"/>
      <c r="K241" s="63"/>
      <c r="L241" s="63"/>
      <c r="M241" s="63"/>
      <c r="N241" s="63"/>
      <c r="O241" s="63"/>
      <c r="P241" s="162" t="s">
        <v>194</v>
      </c>
      <c r="Q241" s="163"/>
      <c r="R241" s="163"/>
      <c r="S241" s="163"/>
      <c r="T241" s="163"/>
      <c r="U241" s="164"/>
      <c r="V241" s="165" t="s">
        <v>93</v>
      </c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  <c r="AO241" s="165"/>
      <c r="AP241" s="165"/>
      <c r="AQ241" s="165"/>
      <c r="AR241" s="165"/>
      <c r="AS241" s="165"/>
      <c r="AT241" s="165"/>
      <c r="AU241" s="165"/>
      <c r="AV241" s="165"/>
      <c r="AW241" s="165"/>
      <c r="AX241" s="165"/>
      <c r="AY241" s="165"/>
      <c r="AZ241" s="165"/>
      <c r="BA241" s="165"/>
      <c r="BB241" s="165"/>
      <c r="BC241" s="165"/>
      <c r="BD241" s="165"/>
      <c r="BE241" s="165"/>
      <c r="BF241" s="165"/>
      <c r="BG241" s="165"/>
      <c r="BH241" s="165"/>
      <c r="BI241" s="165"/>
    </row>
    <row r="242" spans="1:61" ht="12.75">
      <c r="A242" s="13"/>
      <c r="B242" s="62"/>
      <c r="C242" s="159" t="s">
        <v>31</v>
      </c>
      <c r="D242" s="160"/>
      <c r="E242" s="160"/>
      <c r="F242" s="160"/>
      <c r="G242" s="160"/>
      <c r="H242" s="160"/>
      <c r="I242" s="160"/>
      <c r="J242" s="161"/>
      <c r="K242" s="63"/>
      <c r="L242" s="63"/>
      <c r="M242" s="63"/>
      <c r="N242" s="63"/>
      <c r="O242" s="63"/>
      <c r="P242" s="166" t="s">
        <v>21</v>
      </c>
      <c r="Q242" s="169" t="s">
        <v>32</v>
      </c>
      <c r="R242" s="170"/>
      <c r="S242" s="170"/>
      <c r="T242" s="171"/>
      <c r="U242" s="65"/>
      <c r="V242" s="159" t="s">
        <v>33</v>
      </c>
      <c r="W242" s="160"/>
      <c r="X242" s="160"/>
      <c r="Y242" s="160"/>
      <c r="Z242" s="160"/>
      <c r="AA242" s="160"/>
      <c r="AB242" s="160"/>
      <c r="AC242" s="161"/>
      <c r="AD242" s="159" t="s">
        <v>34</v>
      </c>
      <c r="AE242" s="160"/>
      <c r="AF242" s="160"/>
      <c r="AG242" s="160"/>
      <c r="AH242" s="160"/>
      <c r="AI242" s="160"/>
      <c r="AJ242" s="160"/>
      <c r="AK242" s="161"/>
      <c r="AL242" s="159" t="s">
        <v>35</v>
      </c>
      <c r="AM242" s="160"/>
      <c r="AN242" s="160"/>
      <c r="AO242" s="160"/>
      <c r="AP242" s="160"/>
      <c r="AQ242" s="160"/>
      <c r="AR242" s="160"/>
      <c r="AS242" s="161"/>
      <c r="AT242" s="159" t="s">
        <v>36</v>
      </c>
      <c r="AU242" s="160"/>
      <c r="AV242" s="160"/>
      <c r="AW242" s="160"/>
      <c r="AX242" s="160"/>
      <c r="AY242" s="160"/>
      <c r="AZ242" s="160"/>
      <c r="BA242" s="161"/>
      <c r="BB242" s="159" t="s">
        <v>37</v>
      </c>
      <c r="BC242" s="160"/>
      <c r="BD242" s="160"/>
      <c r="BE242" s="160"/>
      <c r="BF242" s="160"/>
      <c r="BG242" s="160"/>
      <c r="BH242" s="160"/>
      <c r="BI242" s="161"/>
    </row>
    <row r="243" spans="1:61" ht="12.75">
      <c r="A243" s="63" t="s">
        <v>38</v>
      </c>
      <c r="B243" s="66" t="s">
        <v>39</v>
      </c>
      <c r="C243" s="13" t="s">
        <v>40</v>
      </c>
      <c r="D243" s="67"/>
      <c r="E243" s="67"/>
      <c r="F243" s="67"/>
      <c r="G243" s="67"/>
      <c r="H243" s="67"/>
      <c r="I243" s="67"/>
      <c r="J243" s="13" t="s">
        <v>41</v>
      </c>
      <c r="K243" s="67"/>
      <c r="L243" s="67"/>
      <c r="M243" s="67"/>
      <c r="N243" s="67"/>
      <c r="O243" s="13" t="s">
        <v>42</v>
      </c>
      <c r="P243" s="167"/>
      <c r="Q243" s="44" t="s">
        <v>21</v>
      </c>
      <c r="R243" s="29" t="s">
        <v>167</v>
      </c>
      <c r="S243" s="29" t="s">
        <v>43</v>
      </c>
      <c r="T243" s="29" t="s">
        <v>104</v>
      </c>
      <c r="U243" s="29" t="s">
        <v>168</v>
      </c>
      <c r="V243" s="63">
        <v>1</v>
      </c>
      <c r="W243" s="63" t="s">
        <v>119</v>
      </c>
      <c r="X243" s="63" t="s">
        <v>120</v>
      </c>
      <c r="Y243" s="63" t="s">
        <v>121</v>
      </c>
      <c r="Z243" s="63" t="s">
        <v>119</v>
      </c>
      <c r="AA243" s="63" t="s">
        <v>120</v>
      </c>
      <c r="AB243" s="63" t="s">
        <v>121</v>
      </c>
      <c r="AC243" s="63">
        <v>2</v>
      </c>
      <c r="AD243" s="63">
        <v>3</v>
      </c>
      <c r="AE243" s="63" t="s">
        <v>119</v>
      </c>
      <c r="AF243" s="63" t="s">
        <v>120</v>
      </c>
      <c r="AG243" s="63" t="s">
        <v>121</v>
      </c>
      <c r="AH243" s="63" t="s">
        <v>119</v>
      </c>
      <c r="AI243" s="63" t="s">
        <v>120</v>
      </c>
      <c r="AJ243" s="63" t="s">
        <v>121</v>
      </c>
      <c r="AK243" s="63">
        <v>4</v>
      </c>
      <c r="AL243" s="63">
        <v>5</v>
      </c>
      <c r="AM243" s="63" t="s">
        <v>119</v>
      </c>
      <c r="AN243" s="63" t="s">
        <v>120</v>
      </c>
      <c r="AO243" s="63" t="s">
        <v>121</v>
      </c>
      <c r="AP243" s="63" t="s">
        <v>119</v>
      </c>
      <c r="AQ243" s="63" t="s">
        <v>120</v>
      </c>
      <c r="AR243" s="63" t="s">
        <v>121</v>
      </c>
      <c r="AS243" s="63">
        <v>6</v>
      </c>
      <c r="AT243" s="63">
        <v>7</v>
      </c>
      <c r="AU243" s="63" t="s">
        <v>119</v>
      </c>
      <c r="AV243" s="63" t="s">
        <v>120</v>
      </c>
      <c r="AW243" s="63" t="s">
        <v>121</v>
      </c>
      <c r="AX243" s="63" t="s">
        <v>119</v>
      </c>
      <c r="AY243" s="63" t="s">
        <v>120</v>
      </c>
      <c r="AZ243" s="63" t="s">
        <v>121</v>
      </c>
      <c r="BA243" s="63">
        <v>8</v>
      </c>
      <c r="BB243" s="63">
        <v>9</v>
      </c>
      <c r="BC243" s="63" t="s">
        <v>119</v>
      </c>
      <c r="BD243" s="63" t="s">
        <v>120</v>
      </c>
      <c r="BE243" s="63" t="s">
        <v>121</v>
      </c>
      <c r="BF243" s="63" t="s">
        <v>119</v>
      </c>
      <c r="BG243" s="63" t="s">
        <v>120</v>
      </c>
      <c r="BH243" s="63" t="s">
        <v>121</v>
      </c>
      <c r="BI243" s="63">
        <v>10</v>
      </c>
    </row>
    <row r="244" spans="1:61" ht="12.75">
      <c r="A244" s="13"/>
      <c r="B244" s="62"/>
      <c r="C244" s="13"/>
      <c r="D244" s="67"/>
      <c r="E244" s="67"/>
      <c r="F244" s="67"/>
      <c r="G244" s="67"/>
      <c r="H244" s="67"/>
      <c r="I244" s="67"/>
      <c r="J244" s="13"/>
      <c r="K244" s="67"/>
      <c r="L244" s="67"/>
      <c r="M244" s="67"/>
      <c r="N244" s="67"/>
      <c r="O244" s="13" t="s">
        <v>44</v>
      </c>
      <c r="P244" s="168"/>
      <c r="Q244" s="28"/>
      <c r="R244" s="29"/>
      <c r="S244" s="29"/>
      <c r="T244" s="29"/>
      <c r="U244" s="29" t="s">
        <v>169</v>
      </c>
      <c r="V244" s="63">
        <v>18</v>
      </c>
      <c r="W244" s="63">
        <v>18</v>
      </c>
      <c r="X244" s="63">
        <v>18</v>
      </c>
      <c r="Y244" s="63">
        <v>18</v>
      </c>
      <c r="Z244" s="63">
        <v>17</v>
      </c>
      <c r="AA244" s="63">
        <v>17</v>
      </c>
      <c r="AB244" s="63">
        <v>17</v>
      </c>
      <c r="AC244" s="63">
        <v>17</v>
      </c>
      <c r="AD244" s="63">
        <v>18</v>
      </c>
      <c r="AE244" s="63">
        <v>18</v>
      </c>
      <c r="AF244" s="63">
        <v>18</v>
      </c>
      <c r="AG244" s="63">
        <v>18</v>
      </c>
      <c r="AH244" s="63">
        <v>17</v>
      </c>
      <c r="AI244" s="63">
        <v>17</v>
      </c>
      <c r="AJ244" s="63">
        <v>17</v>
      </c>
      <c r="AK244" s="63">
        <v>17</v>
      </c>
      <c r="AL244" s="63">
        <v>18</v>
      </c>
      <c r="AM244" s="63">
        <v>18</v>
      </c>
      <c r="AN244" s="63">
        <v>18</v>
      </c>
      <c r="AO244" s="63">
        <v>18</v>
      </c>
      <c r="AP244" s="63">
        <v>17</v>
      </c>
      <c r="AQ244" s="63">
        <v>17</v>
      </c>
      <c r="AR244" s="63">
        <v>17</v>
      </c>
      <c r="AS244" s="63">
        <v>17</v>
      </c>
      <c r="AT244" s="63">
        <v>18</v>
      </c>
      <c r="AU244" s="63">
        <v>18</v>
      </c>
      <c r="AV244" s="63">
        <v>18</v>
      </c>
      <c r="AW244" s="63">
        <v>18</v>
      </c>
      <c r="AX244" s="63">
        <v>18</v>
      </c>
      <c r="AY244" s="63">
        <v>18</v>
      </c>
      <c r="AZ244" s="63">
        <v>18</v>
      </c>
      <c r="BA244" s="63">
        <v>18</v>
      </c>
      <c r="BB244" s="63">
        <v>7</v>
      </c>
      <c r="BC244" s="63">
        <v>7</v>
      </c>
      <c r="BD244" s="63">
        <v>7</v>
      </c>
      <c r="BE244" s="63">
        <v>7</v>
      </c>
      <c r="BF244" s="63">
        <v>8</v>
      </c>
      <c r="BG244" s="63">
        <v>8</v>
      </c>
      <c r="BH244" s="63">
        <v>8</v>
      </c>
      <c r="BI244" s="63">
        <v>8</v>
      </c>
    </row>
    <row r="245" spans="1:61" ht="12.75">
      <c r="A245" s="63">
        <v>1</v>
      </c>
      <c r="B245" s="66">
        <v>2</v>
      </c>
      <c r="C245" s="63">
        <v>3</v>
      </c>
      <c r="D245" s="68"/>
      <c r="E245" s="68"/>
      <c r="F245" s="68"/>
      <c r="G245" s="68"/>
      <c r="H245" s="68"/>
      <c r="I245" s="68"/>
      <c r="J245" s="63">
        <v>4</v>
      </c>
      <c r="K245" s="68"/>
      <c r="L245" s="68"/>
      <c r="M245" s="68"/>
      <c r="N245" s="68"/>
      <c r="O245" s="63">
        <v>5</v>
      </c>
      <c r="P245" s="64"/>
      <c r="Q245" s="64">
        <v>6</v>
      </c>
      <c r="R245" s="69">
        <v>7</v>
      </c>
      <c r="S245" s="69">
        <v>8</v>
      </c>
      <c r="T245" s="69">
        <v>9</v>
      </c>
      <c r="U245" s="69"/>
      <c r="V245" s="63">
        <v>10</v>
      </c>
      <c r="W245" s="63"/>
      <c r="X245" s="63"/>
      <c r="Y245" s="63"/>
      <c r="Z245" s="63"/>
      <c r="AA245" s="63"/>
      <c r="AB245" s="63"/>
      <c r="AC245" s="63">
        <v>11</v>
      </c>
      <c r="AD245" s="63">
        <v>12</v>
      </c>
      <c r="AE245" s="63"/>
      <c r="AF245" s="63"/>
      <c r="AG245" s="63"/>
      <c r="AH245" s="63"/>
      <c r="AI245" s="63"/>
      <c r="AJ245" s="63"/>
      <c r="AK245" s="63">
        <v>13</v>
      </c>
      <c r="AL245" s="63">
        <v>14</v>
      </c>
      <c r="AM245" s="63"/>
      <c r="AN245" s="63"/>
      <c r="AO245" s="63"/>
      <c r="AP245" s="63"/>
      <c r="AQ245" s="63"/>
      <c r="AR245" s="63"/>
      <c r="AS245" s="63">
        <v>15</v>
      </c>
      <c r="AT245" s="63">
        <v>16</v>
      </c>
      <c r="AU245" s="63"/>
      <c r="AV245" s="63"/>
      <c r="AW245" s="63"/>
      <c r="AX245" s="63"/>
      <c r="AY245" s="63"/>
      <c r="AZ245" s="63"/>
      <c r="BA245" s="63">
        <v>17</v>
      </c>
      <c r="BB245" s="63">
        <v>18</v>
      </c>
      <c r="BC245" s="63"/>
      <c r="BD245" s="63"/>
      <c r="BE245" s="63"/>
      <c r="BF245" s="63"/>
      <c r="BG245" s="63"/>
      <c r="BH245" s="63"/>
      <c r="BI245" s="63">
        <v>19</v>
      </c>
    </row>
    <row r="246" spans="1:61" ht="12.75">
      <c r="A246" s="95" t="s">
        <v>151</v>
      </c>
      <c r="B246" s="95" t="s">
        <v>152</v>
      </c>
      <c r="C246" s="77"/>
      <c r="D246" s="78"/>
      <c r="E246" s="78"/>
      <c r="F246" s="78"/>
      <c r="G246" s="78"/>
      <c r="H246" s="78"/>
      <c r="I246" s="78"/>
      <c r="J246" s="77"/>
      <c r="K246" s="78"/>
      <c r="L246" s="78"/>
      <c r="M246" s="78"/>
      <c r="N246" s="78"/>
      <c r="O246" s="77"/>
      <c r="P246" s="113">
        <f aca="true" t="shared" si="72" ref="P246:U246">SUM(P247:P251)</f>
        <v>500</v>
      </c>
      <c r="Q246" s="113">
        <f t="shared" si="72"/>
        <v>258</v>
      </c>
      <c r="R246" s="113">
        <f t="shared" si="72"/>
        <v>138</v>
      </c>
      <c r="S246" s="113">
        <f t="shared" si="72"/>
        <v>0</v>
      </c>
      <c r="T246" s="113">
        <f t="shared" si="72"/>
        <v>120</v>
      </c>
      <c r="U246" s="113">
        <f t="shared" si="72"/>
        <v>242</v>
      </c>
      <c r="V246" s="79"/>
      <c r="W246" s="77"/>
      <c r="X246" s="77"/>
      <c r="Y246" s="77"/>
      <c r="Z246" s="77"/>
      <c r="AA246" s="77"/>
      <c r="AB246" s="77"/>
      <c r="AC246" s="79"/>
      <c r="AD246" s="79"/>
      <c r="AE246" s="77"/>
      <c r="AF246" s="77"/>
      <c r="AG246" s="77"/>
      <c r="AH246" s="77"/>
      <c r="AI246" s="77"/>
      <c r="AJ246" s="77"/>
      <c r="AK246" s="79"/>
      <c r="AL246" s="79"/>
      <c r="AM246" s="77"/>
      <c r="AN246" s="77"/>
      <c r="AO246" s="77"/>
      <c r="AP246" s="77"/>
      <c r="AQ246" s="77"/>
      <c r="AR246" s="77"/>
      <c r="AS246" s="79"/>
      <c r="AT246" s="79"/>
      <c r="AU246" s="77"/>
      <c r="AV246" s="77"/>
      <c r="AW246" s="77"/>
      <c r="AX246" s="77"/>
      <c r="AY246" s="77"/>
      <c r="AZ246" s="77"/>
      <c r="BA246" s="79"/>
      <c r="BB246" s="79"/>
      <c r="BC246" s="77"/>
      <c r="BD246" s="77"/>
      <c r="BE246" s="77"/>
      <c r="BF246" s="77"/>
      <c r="BG246" s="77"/>
      <c r="BH246" s="77"/>
      <c r="BI246" s="79"/>
    </row>
    <row r="247" spans="1:61" ht="12.75">
      <c r="A247" s="101" t="s">
        <v>216</v>
      </c>
      <c r="B247" s="97" t="s">
        <v>255</v>
      </c>
      <c r="C247" s="84" t="str">
        <f>D247&amp;" "&amp;E247&amp;" "&amp;H247&amp;" "&amp;I247</f>
        <v>   </v>
      </c>
      <c r="D247" s="87"/>
      <c r="E247" s="87"/>
      <c r="F247" s="87"/>
      <c r="G247" s="87"/>
      <c r="H247" s="87"/>
      <c r="I247" s="87"/>
      <c r="J247" s="84" t="str">
        <f>K247&amp;" "&amp;L247&amp;" "&amp;M247&amp;" "&amp;N247</f>
        <v>6   </v>
      </c>
      <c r="K247" s="87">
        <v>6</v>
      </c>
      <c r="L247" s="87"/>
      <c r="M247" s="87"/>
      <c r="N247" s="87"/>
      <c r="O247" s="83"/>
      <c r="P247" s="92">
        <v>100</v>
      </c>
      <c r="Q247" s="92">
        <f>R247+S247+T247</f>
        <v>51</v>
      </c>
      <c r="R247" s="92">
        <f aca="true" t="shared" si="73" ref="R247:T251">W247*W$6+Z247*Z$6+AE247*AE$6+AH247*AH$6+AM247*AM$6+AP247*AP$6+AU247*AU$6+AX247*AX$6+BC247*BC$6+BF247*BF$6</f>
        <v>17</v>
      </c>
      <c r="S247" s="92">
        <f t="shared" si="73"/>
        <v>0</v>
      </c>
      <c r="T247" s="92">
        <f t="shared" si="73"/>
        <v>34</v>
      </c>
      <c r="U247" s="92">
        <f>P247-Q247</f>
        <v>49</v>
      </c>
      <c r="V247" s="71">
        <f>IF(SUM(W247:Y247)&gt;0,W247&amp;"/"&amp;X247&amp;"/"&amp;Y247,"")</f>
      </c>
      <c r="W247" s="71"/>
      <c r="X247" s="71"/>
      <c r="Y247" s="71"/>
      <c r="Z247" s="71"/>
      <c r="AA247" s="71"/>
      <c r="AB247" s="71"/>
      <c r="AC247" s="71">
        <f>IF(SUM(Z247:AB247)&gt;0,Z247&amp;"/"&amp;AA247&amp;"/"&amp;AB247,"")</f>
      </c>
      <c r="AD247" s="71">
        <f>IF(SUM(AE247:AG247)&gt;0,AE247&amp;"/"&amp;AF247&amp;"/"&amp;AG247,"")</f>
      </c>
      <c r="AE247" s="28"/>
      <c r="AF247" s="28"/>
      <c r="AG247" s="28"/>
      <c r="AH247" s="28"/>
      <c r="AI247" s="28"/>
      <c r="AJ247" s="28"/>
      <c r="AK247" s="71">
        <f>IF(SUM(AH247:AJ247)&gt;0,AH247&amp;"/"&amp;AI247&amp;"/"&amp;AJ247,"")</f>
      </c>
      <c r="AL247" s="71">
        <f>IF(SUM(AM247:AO247)&gt;0,AM247&amp;"/"&amp;AN247&amp;"/"&amp;AO247,"")</f>
      </c>
      <c r="AM247" s="28"/>
      <c r="AN247" s="28"/>
      <c r="AO247" s="28"/>
      <c r="AP247" s="28">
        <v>1</v>
      </c>
      <c r="AQ247" s="28"/>
      <c r="AR247" s="28">
        <v>2</v>
      </c>
      <c r="AS247" s="71" t="str">
        <f>IF(SUM(AP247:AR247)&gt;0,AP247&amp;"/"&amp;AQ247&amp;"/"&amp;AR247,"")</f>
        <v>1//2</v>
      </c>
      <c r="AT247" s="71">
        <f>IF(SUM(AU247:AW247)&gt;0,AU247&amp;"/"&amp;AV247&amp;"/"&amp;AW247,"")</f>
      </c>
      <c r="AU247" s="28"/>
      <c r="AV247" s="28"/>
      <c r="AW247" s="28"/>
      <c r="AX247" s="28"/>
      <c r="AY247" s="28"/>
      <c r="AZ247" s="28"/>
      <c r="BA247" s="71">
        <f>IF(SUM(AX247:AZ247)&gt;0,AX247&amp;"/"&amp;AY247&amp;"/"&amp;AZ247,"")</f>
      </c>
      <c r="BB247" s="71">
        <f>IF(SUM(BC247:BE247)&gt;0,BC247&amp;"/"&amp;BD247&amp;"/"&amp;BE247,"")</f>
      </c>
      <c r="BC247" s="28"/>
      <c r="BD247" s="28"/>
      <c r="BE247" s="28"/>
      <c r="BF247" s="28"/>
      <c r="BG247" s="28"/>
      <c r="BH247" s="28"/>
      <c r="BI247" s="71">
        <f>IF(SUM(BF247:BH247)&gt;0,BF247&amp;"/"&amp;BG247&amp;"/"&amp;BH247,"")</f>
      </c>
    </row>
    <row r="248" spans="1:61" ht="12.75">
      <c r="A248" s="101" t="s">
        <v>217</v>
      </c>
      <c r="B248" s="97" t="s">
        <v>261</v>
      </c>
      <c r="C248" s="84" t="str">
        <f>D248&amp;" "&amp;E248&amp;" "&amp;H248&amp;" "&amp;I248</f>
        <v>   </v>
      </c>
      <c r="D248" s="87"/>
      <c r="E248" s="87"/>
      <c r="F248" s="87"/>
      <c r="G248" s="87"/>
      <c r="H248" s="87"/>
      <c r="I248" s="87"/>
      <c r="J248" s="84" t="str">
        <f>K248&amp;" "&amp;L248&amp;" "&amp;M248&amp;" "&amp;N248</f>
        <v>6   </v>
      </c>
      <c r="K248" s="87">
        <v>6</v>
      </c>
      <c r="L248" s="87"/>
      <c r="M248" s="87"/>
      <c r="N248" s="87"/>
      <c r="O248" s="83"/>
      <c r="P248" s="92">
        <v>100</v>
      </c>
      <c r="Q248" s="92">
        <f>R248+S248+T248</f>
        <v>51</v>
      </c>
      <c r="R248" s="92">
        <f>W248*W$6+Z248*Z$6+AE248*AE$6+AH248*AH$6+AM248*AM$6+AP248*AP$6+AU248*AU$6+AX248*AX$6+BC248*BC$6+BF248*BF$6</f>
        <v>17</v>
      </c>
      <c r="S248" s="92">
        <f>X248*X$6+AA248*AA$6+AF248*AF$6+AI248*AI$6+AN248*AN$6+AQ248*AQ$6+AV248*AV$6+AY248*AY$6+BD248*BD$6+BG248*BG$6</f>
        <v>0</v>
      </c>
      <c r="T248" s="92">
        <f>Y248*Y$6+AB248*AB$6+AG248*AG$6+AJ248*AJ$6+AO248*AO$6+AR248*AR$6+AW248*AW$6+AZ248*AZ$6+BE248*BE$6+BH248*BH$6</f>
        <v>34</v>
      </c>
      <c r="U248" s="92">
        <f>P248-Q248</f>
        <v>49</v>
      </c>
      <c r="V248" s="71">
        <f>IF(SUM(W248:Y248)&gt;0,W248&amp;"/"&amp;X248&amp;"/"&amp;Y248,"")</f>
      </c>
      <c r="W248" s="71"/>
      <c r="X248" s="71"/>
      <c r="Y248" s="71"/>
      <c r="Z248" s="71"/>
      <c r="AA248" s="71"/>
      <c r="AB248" s="71"/>
      <c r="AC248" s="71">
        <f>IF(SUM(Z248:AB248)&gt;0,Z248&amp;"/"&amp;AA248&amp;"/"&amp;AB248,"")</f>
      </c>
      <c r="AD248" s="71">
        <f>IF(SUM(AE248:AG248)&gt;0,AE248&amp;"/"&amp;AF248&amp;"/"&amp;AG248,"")</f>
      </c>
      <c r="AE248" s="28"/>
      <c r="AF248" s="28"/>
      <c r="AG248" s="28"/>
      <c r="AH248" s="28"/>
      <c r="AI248" s="28"/>
      <c r="AJ248" s="28"/>
      <c r="AK248" s="71">
        <f>IF(SUM(AH248:AJ248)&gt;0,AH248&amp;"/"&amp;AI248&amp;"/"&amp;AJ248,"")</f>
      </c>
      <c r="AL248" s="71">
        <f>IF(SUM(AM248:AO248)&gt;0,AM248&amp;"/"&amp;AN248&amp;"/"&amp;AO248,"")</f>
      </c>
      <c r="AM248" s="28"/>
      <c r="AN248" s="28"/>
      <c r="AO248" s="28"/>
      <c r="AP248" s="28">
        <v>1</v>
      </c>
      <c r="AQ248" s="28"/>
      <c r="AR248" s="28">
        <v>2</v>
      </c>
      <c r="AS248" s="71" t="str">
        <f>IF(SUM(AP248:AR248)&gt;0,AP248&amp;"/"&amp;AQ248&amp;"/"&amp;AR248,"")</f>
        <v>1//2</v>
      </c>
      <c r="AT248" s="71">
        <f>IF(SUM(AU248:AW248)&gt;0,AU248&amp;"/"&amp;AV248&amp;"/"&amp;AW248,"")</f>
      </c>
      <c r="AU248" s="28"/>
      <c r="AV248" s="28"/>
      <c r="AW248" s="28"/>
      <c r="AX248" s="28"/>
      <c r="AY248" s="28"/>
      <c r="AZ248" s="28"/>
      <c r="BA248" s="71">
        <f>IF(SUM(AX248:AZ248)&gt;0,AX248&amp;"/"&amp;AY248&amp;"/"&amp;AZ248,"")</f>
      </c>
      <c r="BB248" s="71">
        <f>IF(SUM(BC248:BE248)&gt;0,BC248&amp;"/"&amp;BD248&amp;"/"&amp;BE248,"")</f>
      </c>
      <c r="BC248" s="28"/>
      <c r="BD248" s="28"/>
      <c r="BE248" s="28"/>
      <c r="BF248" s="28"/>
      <c r="BG248" s="28"/>
      <c r="BH248" s="28"/>
      <c r="BI248" s="71">
        <f>IF(SUM(BF248:BH248)&gt;0,BF248&amp;"/"&amp;BG248&amp;"/"&amp;BH248,"")</f>
      </c>
    </row>
    <row r="249" spans="1:61" ht="12.75">
      <c r="A249" s="101" t="s">
        <v>218</v>
      </c>
      <c r="B249" s="97" t="s">
        <v>231</v>
      </c>
      <c r="C249" s="84" t="str">
        <f>D249&amp;" "&amp;E249&amp;" "&amp;H249&amp;" "&amp;I249</f>
        <v>   </v>
      </c>
      <c r="D249" s="87"/>
      <c r="E249" s="87"/>
      <c r="F249" s="87"/>
      <c r="G249" s="87"/>
      <c r="H249" s="87"/>
      <c r="I249" s="87"/>
      <c r="J249" s="84" t="str">
        <f>K249&amp;" "&amp;L249&amp;" "&amp;M249&amp;" "&amp;N249</f>
        <v>7   </v>
      </c>
      <c r="K249" s="87">
        <v>7</v>
      </c>
      <c r="L249" s="87"/>
      <c r="M249" s="87"/>
      <c r="N249" s="87"/>
      <c r="O249" s="83"/>
      <c r="P249" s="92">
        <v>140</v>
      </c>
      <c r="Q249" s="92">
        <f>R249+S249+T249</f>
        <v>72</v>
      </c>
      <c r="R249" s="92">
        <f t="shared" si="73"/>
        <v>36</v>
      </c>
      <c r="S249" s="92">
        <f t="shared" si="73"/>
        <v>0</v>
      </c>
      <c r="T249" s="92">
        <f t="shared" si="73"/>
        <v>36</v>
      </c>
      <c r="U249" s="92">
        <f>P249-Q249</f>
        <v>68</v>
      </c>
      <c r="V249" s="71">
        <f>IF(SUM(W249:Y249)&gt;0,W249&amp;"/"&amp;X249&amp;"/"&amp;Y249,"")</f>
      </c>
      <c r="W249" s="28"/>
      <c r="X249" s="28"/>
      <c r="Y249" s="28"/>
      <c r="Z249" s="28"/>
      <c r="AA249" s="28"/>
      <c r="AB249" s="28"/>
      <c r="AC249" s="71">
        <f>IF(SUM(Z249:AB249)&gt;0,Z249&amp;"/"&amp;AA249&amp;"/"&amp;AB249,"")</f>
      </c>
      <c r="AD249" s="71">
        <f>IF(SUM(AE249:AG249)&gt;0,AE249&amp;"/"&amp;AF249&amp;"/"&amp;AG249,"")</f>
      </c>
      <c r="AE249" s="28"/>
      <c r="AF249" s="28"/>
      <c r="AG249" s="28"/>
      <c r="AH249" s="28"/>
      <c r="AI249" s="28"/>
      <c r="AJ249" s="28"/>
      <c r="AK249" s="71">
        <f>IF(SUM(AH249:AJ249)&gt;0,AH249&amp;"/"&amp;AI249&amp;"/"&amp;AJ249,"")</f>
      </c>
      <c r="AL249" s="71">
        <f>IF(SUM(AM249:AO249)&gt;0,AM249&amp;"/"&amp;AN249&amp;"/"&amp;AO249,"")</f>
      </c>
      <c r="AM249" s="28"/>
      <c r="AN249" s="28"/>
      <c r="AO249" s="28"/>
      <c r="AP249" s="28"/>
      <c r="AQ249" s="28"/>
      <c r="AR249" s="28"/>
      <c r="AS249" s="71">
        <f>IF(SUM(AP249:AR249)&gt;0,AP249&amp;"/"&amp;AQ249&amp;"/"&amp;AR249,"")</f>
      </c>
      <c r="AT249" s="71" t="str">
        <f>IF(SUM(AU249:AW249)&gt;0,AU249&amp;"/"&amp;AV249&amp;"/"&amp;AW249,"")</f>
        <v>2//2</v>
      </c>
      <c r="AU249" s="28">
        <v>2</v>
      </c>
      <c r="AV249" s="28"/>
      <c r="AW249" s="28">
        <v>2</v>
      </c>
      <c r="AX249" s="28"/>
      <c r="AY249" s="28"/>
      <c r="AZ249" s="28"/>
      <c r="BA249" s="71">
        <f>IF(SUM(AX249:AZ249)&gt;0,AX249&amp;"/"&amp;AY249&amp;"/"&amp;AZ249,"")</f>
      </c>
      <c r="BB249" s="71">
        <f>IF(SUM(BC249:BE249)&gt;0,BC249&amp;"/"&amp;BD249&amp;"/"&amp;BE249,"")</f>
      </c>
      <c r="BC249" s="28"/>
      <c r="BD249" s="28"/>
      <c r="BE249" s="28"/>
      <c r="BF249" s="28"/>
      <c r="BG249" s="28"/>
      <c r="BH249" s="28"/>
      <c r="BI249" s="71">
        <f>IF(SUM(BF249:BH249)&gt;0,BF249&amp;"/"&amp;BG249&amp;"/"&amp;BH249,"")</f>
      </c>
    </row>
    <row r="250" spans="1:61" ht="12.75">
      <c r="A250" s="101" t="s">
        <v>219</v>
      </c>
      <c r="B250" s="97" t="s">
        <v>232</v>
      </c>
      <c r="C250" s="84" t="str">
        <f>D250&amp;" "&amp;E250&amp;" "&amp;H250&amp;" "&amp;I250</f>
        <v>   </v>
      </c>
      <c r="D250" s="87"/>
      <c r="E250" s="87"/>
      <c r="F250" s="87"/>
      <c r="G250" s="87"/>
      <c r="H250" s="87"/>
      <c r="I250" s="87"/>
      <c r="J250" s="84" t="str">
        <f>K250&amp;" "&amp;L250&amp;" "&amp;M250&amp;" "&amp;N250</f>
        <v>8   </v>
      </c>
      <c r="K250" s="87">
        <v>8</v>
      </c>
      <c r="L250" s="87"/>
      <c r="M250" s="87"/>
      <c r="N250" s="87"/>
      <c r="O250" s="83"/>
      <c r="P250" s="92">
        <v>70</v>
      </c>
      <c r="Q250" s="92">
        <f>R250+S250+T250</f>
        <v>36</v>
      </c>
      <c r="R250" s="92">
        <f t="shared" si="73"/>
        <v>36</v>
      </c>
      <c r="S250" s="92">
        <f t="shared" si="73"/>
        <v>0</v>
      </c>
      <c r="T250" s="92">
        <f t="shared" si="73"/>
        <v>0</v>
      </c>
      <c r="U250" s="92">
        <f>P250-Q250</f>
        <v>34</v>
      </c>
      <c r="V250" s="71">
        <f>IF(SUM(W250:Y250)&gt;0,W250&amp;"/"&amp;X250&amp;"/"&amp;Y250,"")</f>
      </c>
      <c r="W250" s="28"/>
      <c r="X250" s="28"/>
      <c r="Y250" s="28"/>
      <c r="Z250" s="28"/>
      <c r="AA250" s="28"/>
      <c r="AB250" s="28"/>
      <c r="AC250" s="71">
        <f>IF(SUM(Z250:AB250)&gt;0,Z250&amp;"/"&amp;AA250&amp;"/"&amp;AB250,"")</f>
      </c>
      <c r="AD250" s="71">
        <f>IF(SUM(AE250:AG250)&gt;0,AE250&amp;"/"&amp;AF250&amp;"/"&amp;AG250,"")</f>
      </c>
      <c r="AE250" s="28"/>
      <c r="AF250" s="28"/>
      <c r="AG250" s="28"/>
      <c r="AH250" s="28"/>
      <c r="AI250" s="28"/>
      <c r="AJ250" s="28"/>
      <c r="AK250" s="71">
        <f>IF(SUM(AH250:AJ250)&gt;0,AH250&amp;"/"&amp;AI250&amp;"/"&amp;AJ250,"")</f>
      </c>
      <c r="AL250" s="71">
        <f>IF(SUM(AM250:AO250)&gt;0,AM250&amp;"/"&amp;AN250&amp;"/"&amp;AO250,"")</f>
      </c>
      <c r="AM250" s="28"/>
      <c r="AN250" s="28"/>
      <c r="AO250" s="28"/>
      <c r="AP250" s="28"/>
      <c r="AQ250" s="28"/>
      <c r="AR250" s="28"/>
      <c r="AS250" s="71">
        <f>IF(SUM(AP250:AR250)&gt;0,AP250&amp;"/"&amp;AQ250&amp;"/"&amp;AR250,"")</f>
      </c>
      <c r="AT250" s="71">
        <f>IF(SUM(AU250:AW250)&gt;0,AU250&amp;"/"&amp;AV250&amp;"/"&amp;AW250,"")</f>
      </c>
      <c r="AU250" s="28"/>
      <c r="AV250" s="28"/>
      <c r="AW250" s="28"/>
      <c r="AX250" s="28">
        <v>2</v>
      </c>
      <c r="AY250" s="28"/>
      <c r="AZ250" s="28"/>
      <c r="BA250" s="71" t="str">
        <f>IF(SUM(AX250:AZ250)&gt;0,AX250&amp;"/"&amp;AY250&amp;"/"&amp;AZ250,"")</f>
        <v>2//</v>
      </c>
      <c r="BB250" s="71">
        <f>IF(SUM(BC250:BE250)&gt;0,BC250&amp;"/"&amp;BD250&amp;"/"&amp;BE250,"")</f>
      </c>
      <c r="BC250" s="28"/>
      <c r="BD250" s="28"/>
      <c r="BE250" s="28"/>
      <c r="BF250" s="28"/>
      <c r="BG250" s="28"/>
      <c r="BH250" s="28"/>
      <c r="BI250" s="71">
        <f>IF(SUM(BF250:BH250)&gt;0,BF250&amp;"/"&amp;BG250&amp;"/"&amp;BH250,"")</f>
      </c>
    </row>
    <row r="251" spans="1:61" ht="12.75">
      <c r="A251" s="101" t="s">
        <v>245</v>
      </c>
      <c r="B251" s="97" t="s">
        <v>233</v>
      </c>
      <c r="C251" s="84" t="str">
        <f>D251&amp;" "&amp;E251&amp;" "&amp;H251&amp;" "&amp;I251</f>
        <v>10   </v>
      </c>
      <c r="D251" s="87">
        <v>10</v>
      </c>
      <c r="E251" s="87"/>
      <c r="F251" s="87"/>
      <c r="G251" s="87"/>
      <c r="H251" s="87"/>
      <c r="I251" s="87"/>
      <c r="J251" s="84" t="str">
        <f>K251&amp;" "&amp;L251&amp;" "&amp;M251&amp;" "&amp;N251</f>
        <v>   </v>
      </c>
      <c r="K251" s="87"/>
      <c r="L251" s="87"/>
      <c r="M251" s="87"/>
      <c r="N251" s="87"/>
      <c r="O251" s="83"/>
      <c r="P251" s="92">
        <v>90</v>
      </c>
      <c r="Q251" s="92">
        <f>R251+S251+T251</f>
        <v>48</v>
      </c>
      <c r="R251" s="92">
        <f t="shared" si="73"/>
        <v>32</v>
      </c>
      <c r="S251" s="92">
        <f t="shared" si="73"/>
        <v>0</v>
      </c>
      <c r="T251" s="92">
        <f t="shared" si="73"/>
        <v>16</v>
      </c>
      <c r="U251" s="92">
        <f>P251-Q251</f>
        <v>42</v>
      </c>
      <c r="V251" s="71">
        <f>IF(SUM(W251:Y251)&gt;0,W251&amp;"/"&amp;X251&amp;"/"&amp;Y251,"")</f>
      </c>
      <c r="W251" s="28"/>
      <c r="X251" s="28"/>
      <c r="Y251" s="28"/>
      <c r="Z251" s="28"/>
      <c r="AA251" s="28"/>
      <c r="AB251" s="28"/>
      <c r="AC251" s="71">
        <f>IF(SUM(Z251:AB251)&gt;0,Z251&amp;"/"&amp;AA251&amp;"/"&amp;AB251,"")</f>
      </c>
      <c r="AD251" s="71">
        <f>IF(SUM(AE251:AG251)&gt;0,AE251&amp;"/"&amp;AF251&amp;"/"&amp;AG251,"")</f>
      </c>
      <c r="AE251" s="28"/>
      <c r="AF251" s="28"/>
      <c r="AG251" s="28"/>
      <c r="AH251" s="28"/>
      <c r="AI251" s="28"/>
      <c r="AJ251" s="28"/>
      <c r="AK251" s="71">
        <f>IF(SUM(AH251:AJ251)&gt;0,AH251&amp;"/"&amp;AI251&amp;"/"&amp;AJ251,"")</f>
      </c>
      <c r="AL251" s="71">
        <f>IF(SUM(AM251:AO251)&gt;0,AM251&amp;"/"&amp;AN251&amp;"/"&amp;AO251,"")</f>
      </c>
      <c r="AM251" s="28"/>
      <c r="AN251" s="28"/>
      <c r="AO251" s="28"/>
      <c r="AP251" s="28"/>
      <c r="AQ251" s="28"/>
      <c r="AR251" s="28"/>
      <c r="AS251" s="71">
        <f>IF(SUM(AP251:AR251)&gt;0,AP251&amp;"/"&amp;AQ251&amp;"/"&amp;AR251,"")</f>
      </c>
      <c r="AT251" s="71">
        <f>IF(SUM(AU251:AW251)&gt;0,AU251&amp;"/"&amp;AV251&amp;"/"&amp;AW251,"")</f>
      </c>
      <c r="AU251" s="28"/>
      <c r="AV251" s="28"/>
      <c r="AW251" s="28"/>
      <c r="AX251" s="28"/>
      <c r="AY251" s="28"/>
      <c r="AZ251" s="28"/>
      <c r="BA251" s="71">
        <f>IF(SUM(AX251:AZ251)&gt;0,AX251&amp;"/"&amp;AY251&amp;"/"&amp;AZ251,"")</f>
      </c>
      <c r="BB251" s="71">
        <f>IF(SUM(BC251:BE251)&gt;0,BC251&amp;"/"&amp;BD251&amp;"/"&amp;BE251,"")</f>
      </c>
      <c r="BC251" s="28"/>
      <c r="BD251" s="28"/>
      <c r="BE251" s="28"/>
      <c r="BF251" s="28">
        <v>4</v>
      </c>
      <c r="BG251" s="28"/>
      <c r="BH251" s="28">
        <v>2</v>
      </c>
      <c r="BI251" s="71" t="str">
        <f>IF(SUM(BF251:BH251)&gt;0,BF251&amp;"/"&amp;BG251&amp;"/"&amp;BH251,"")</f>
        <v>4//2</v>
      </c>
    </row>
    <row r="252" spans="1:61" ht="12.75">
      <c r="A252" s="102"/>
      <c r="B252" s="99" t="s">
        <v>89</v>
      </c>
      <c r="C252" s="29"/>
      <c r="D252" s="70"/>
      <c r="E252" s="70"/>
      <c r="F252" s="70"/>
      <c r="G252" s="70"/>
      <c r="H252" s="70"/>
      <c r="I252" s="70"/>
      <c r="J252" s="29"/>
      <c r="K252" s="70"/>
      <c r="L252" s="70"/>
      <c r="M252" s="70"/>
      <c r="N252" s="70"/>
      <c r="O252" s="29"/>
      <c r="P252" s="91">
        <f aca="true" t="shared" si="74" ref="P252:U252">SUM(P247:P251)</f>
        <v>500</v>
      </c>
      <c r="Q252" s="91">
        <f t="shared" si="74"/>
        <v>258</v>
      </c>
      <c r="R252" s="91">
        <f t="shared" si="74"/>
        <v>138</v>
      </c>
      <c r="S252" s="91">
        <f t="shared" si="74"/>
        <v>0</v>
      </c>
      <c r="T252" s="91">
        <f t="shared" si="74"/>
        <v>120</v>
      </c>
      <c r="U252" s="91">
        <f t="shared" si="74"/>
        <v>242</v>
      </c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</row>
    <row r="253" spans="1:61" ht="12.75">
      <c r="A253" s="102"/>
      <c r="B253" s="103"/>
      <c r="C253" s="45" t="s">
        <v>191</v>
      </c>
      <c r="D253" s="71"/>
      <c r="E253" s="71"/>
      <c r="F253" s="71"/>
      <c r="G253" s="71"/>
      <c r="H253" s="71"/>
      <c r="I253" s="71"/>
      <c r="J253" s="45"/>
      <c r="K253" s="70"/>
      <c r="L253" s="70"/>
      <c r="M253" s="70"/>
      <c r="N253" s="70"/>
      <c r="O253" s="29"/>
      <c r="P253" s="45"/>
      <c r="Q253" s="45"/>
      <c r="R253" s="45"/>
      <c r="S253" s="45"/>
      <c r="T253" s="45"/>
      <c r="U253" s="45"/>
      <c r="V253" s="73">
        <f>SUM(W253:Y253)</f>
        <v>0</v>
      </c>
      <c r="W253" s="73">
        <f aca="true" t="shared" si="75" ref="W253:AB253">SUM(W247:W251)</f>
        <v>0</v>
      </c>
      <c r="X253" s="73">
        <f t="shared" si="75"/>
        <v>0</v>
      </c>
      <c r="Y253" s="73">
        <f t="shared" si="75"/>
        <v>0</v>
      </c>
      <c r="Z253" s="73">
        <f t="shared" si="75"/>
        <v>0</v>
      </c>
      <c r="AA253" s="73">
        <f t="shared" si="75"/>
        <v>0</v>
      </c>
      <c r="AB253" s="73">
        <f t="shared" si="75"/>
        <v>0</v>
      </c>
      <c r="AC253" s="73">
        <f>SUM(Z253:AB253)</f>
        <v>0</v>
      </c>
      <c r="AD253" s="73">
        <f>SUM(AE253:AG253)</f>
        <v>0</v>
      </c>
      <c r="AE253" s="73">
        <f aca="true" t="shared" si="76" ref="AE253:AJ253">SUM(AE247:AE251)</f>
        <v>0</v>
      </c>
      <c r="AF253" s="73">
        <f t="shared" si="76"/>
        <v>0</v>
      </c>
      <c r="AG253" s="73">
        <f t="shared" si="76"/>
        <v>0</v>
      </c>
      <c r="AH253" s="73">
        <f t="shared" si="76"/>
        <v>0</v>
      </c>
      <c r="AI253" s="73">
        <f t="shared" si="76"/>
        <v>0</v>
      </c>
      <c r="AJ253" s="73">
        <f t="shared" si="76"/>
        <v>0</v>
      </c>
      <c r="AK253" s="73">
        <f>SUM(AH253:AJ253)</f>
        <v>0</v>
      </c>
      <c r="AL253" s="73">
        <f>SUM(AM253:AO253)</f>
        <v>0</v>
      </c>
      <c r="AM253" s="73">
        <f aca="true" t="shared" si="77" ref="AM253:AR253">SUM(AM247:AM251)</f>
        <v>0</v>
      </c>
      <c r="AN253" s="73">
        <f t="shared" si="77"/>
        <v>0</v>
      </c>
      <c r="AO253" s="73">
        <f t="shared" si="77"/>
        <v>0</v>
      </c>
      <c r="AP253" s="73">
        <f t="shared" si="77"/>
        <v>2</v>
      </c>
      <c r="AQ253" s="73">
        <f t="shared" si="77"/>
        <v>0</v>
      </c>
      <c r="AR253" s="73">
        <f t="shared" si="77"/>
        <v>4</v>
      </c>
      <c r="AS253" s="73">
        <f>SUM(AP253:AR253)</f>
        <v>6</v>
      </c>
      <c r="AT253" s="73">
        <f>SUM(AU253:AW253)</f>
        <v>4</v>
      </c>
      <c r="AU253" s="73">
        <f aca="true" t="shared" si="78" ref="AU253:AZ253">SUM(AU247:AU251)</f>
        <v>2</v>
      </c>
      <c r="AV253" s="73">
        <f t="shared" si="78"/>
        <v>0</v>
      </c>
      <c r="AW253" s="73">
        <f t="shared" si="78"/>
        <v>2</v>
      </c>
      <c r="AX253" s="73">
        <f t="shared" si="78"/>
        <v>2</v>
      </c>
      <c r="AY253" s="73">
        <f t="shared" si="78"/>
        <v>0</v>
      </c>
      <c r="AZ253" s="73">
        <f t="shared" si="78"/>
        <v>0</v>
      </c>
      <c r="BA253" s="73">
        <f>SUM(AX253:AZ253)</f>
        <v>2</v>
      </c>
      <c r="BB253" s="73">
        <f>SUM(BC253:BE253)</f>
        <v>0</v>
      </c>
      <c r="BC253" s="73">
        <f aca="true" t="shared" si="79" ref="BC253:BH253">SUM(BC247:BC251)</f>
        <v>0</v>
      </c>
      <c r="BD253" s="73">
        <f t="shared" si="79"/>
        <v>0</v>
      </c>
      <c r="BE253" s="73">
        <f t="shared" si="79"/>
        <v>0</v>
      </c>
      <c r="BF253" s="73">
        <f t="shared" si="79"/>
        <v>4</v>
      </c>
      <c r="BG253" s="73">
        <f t="shared" si="79"/>
        <v>0</v>
      </c>
      <c r="BH253" s="73">
        <f t="shared" si="79"/>
        <v>2</v>
      </c>
      <c r="BI253" s="73">
        <f>SUM(BF253:BH253)</f>
        <v>6</v>
      </c>
    </row>
    <row r="254" spans="1:61" ht="12.75">
      <c r="A254" s="102"/>
      <c r="B254" s="74"/>
      <c r="C254" s="75" t="s">
        <v>248</v>
      </c>
      <c r="D254" s="75"/>
      <c r="E254" s="75"/>
      <c r="F254" s="75"/>
      <c r="G254" s="75"/>
      <c r="H254" s="75"/>
      <c r="I254" s="75"/>
      <c r="J254" s="75"/>
      <c r="K254" s="70"/>
      <c r="L254" s="70"/>
      <c r="M254" s="70"/>
      <c r="N254" s="70"/>
      <c r="O254" s="29"/>
      <c r="P254" s="45"/>
      <c r="Q254" s="45"/>
      <c r="R254" s="45"/>
      <c r="S254" s="45"/>
      <c r="T254" s="45"/>
      <c r="U254" s="45"/>
      <c r="V254" s="45">
        <f>SUM(W247:Y251)*V244</f>
        <v>0</v>
      </c>
      <c r="W254" s="45"/>
      <c r="X254" s="45"/>
      <c r="Y254" s="45"/>
      <c r="Z254" s="45"/>
      <c r="AA254" s="45"/>
      <c r="AB254" s="45"/>
      <c r="AC254" s="45">
        <f>SUM(Z247:AB251)*AC244</f>
        <v>0</v>
      </c>
      <c r="AD254" s="45">
        <f>SUM(AE247:AG251)*AD244</f>
        <v>0</v>
      </c>
      <c r="AE254" s="45"/>
      <c r="AF254" s="45"/>
      <c r="AG254" s="45"/>
      <c r="AH254" s="45"/>
      <c r="AI254" s="45"/>
      <c r="AJ254" s="45"/>
      <c r="AK254" s="45">
        <f>SUM(AH247:AJ251)*AK244</f>
        <v>0</v>
      </c>
      <c r="AL254" s="45">
        <f>SUM(AM247:AO251)*AL244</f>
        <v>0</v>
      </c>
      <c r="AM254" s="45"/>
      <c r="AN254" s="45"/>
      <c r="AO254" s="45"/>
      <c r="AP254" s="45"/>
      <c r="AQ254" s="45"/>
      <c r="AR254" s="45"/>
      <c r="AS254" s="45">
        <f>SUM(AP247:AR251)*AS244</f>
        <v>102</v>
      </c>
      <c r="AT254" s="45">
        <f>SUM(AU247:AW251)*AT244</f>
        <v>72</v>
      </c>
      <c r="AU254" s="45"/>
      <c r="AV254" s="45"/>
      <c r="AW254" s="45"/>
      <c r="AX254" s="45"/>
      <c r="AY254" s="45"/>
      <c r="AZ254" s="45"/>
      <c r="BA254" s="45">
        <f>SUM(AX247:AZ251)*BA244</f>
        <v>36</v>
      </c>
      <c r="BB254" s="45">
        <f>SUM(BC247:BE251)*BB244</f>
        <v>0</v>
      </c>
      <c r="BC254" s="45"/>
      <c r="BD254" s="45"/>
      <c r="BE254" s="45"/>
      <c r="BF254" s="45"/>
      <c r="BG254" s="45"/>
      <c r="BH254" s="45"/>
      <c r="BI254" s="45">
        <f>SUM(BF247:BH251)*BI244</f>
        <v>48</v>
      </c>
    </row>
    <row r="255" spans="1:61" ht="12.75">
      <c r="A255" s="102"/>
      <c r="B255" s="99"/>
      <c r="C255" s="45" t="s">
        <v>249</v>
      </c>
      <c r="D255" s="71"/>
      <c r="E255" s="71"/>
      <c r="F255" s="71"/>
      <c r="G255" s="71"/>
      <c r="H255" s="71"/>
      <c r="I255" s="71"/>
      <c r="J255" s="45"/>
      <c r="K255" s="70"/>
      <c r="L255" s="70"/>
      <c r="M255" s="70"/>
      <c r="N255" s="70"/>
      <c r="O255" s="29"/>
      <c r="P255" s="45">
        <f>SUM(V255:BI255)</f>
        <v>0</v>
      </c>
      <c r="Q255" s="45"/>
      <c r="R255" s="45"/>
      <c r="S255" s="45"/>
      <c r="T255" s="45"/>
      <c r="U255" s="45"/>
      <c r="V255" s="76">
        <f>COUNTIF($O$246:$O$251,V243)</f>
        <v>0</v>
      </c>
      <c r="W255" s="76">
        <f aca="true" t="shared" si="80" ref="W255:BI255">COUNTIF($O$246:$O$251,W243)</f>
        <v>0</v>
      </c>
      <c r="X255" s="76">
        <f t="shared" si="80"/>
        <v>0</v>
      </c>
      <c r="Y255" s="76">
        <f t="shared" si="80"/>
        <v>0</v>
      </c>
      <c r="Z255" s="76">
        <f t="shared" si="80"/>
        <v>0</v>
      </c>
      <c r="AA255" s="76">
        <f t="shared" si="80"/>
        <v>0</v>
      </c>
      <c r="AB255" s="76">
        <f t="shared" si="80"/>
        <v>0</v>
      </c>
      <c r="AC255" s="76">
        <f t="shared" si="80"/>
        <v>0</v>
      </c>
      <c r="AD255" s="76">
        <f t="shared" si="80"/>
        <v>0</v>
      </c>
      <c r="AE255" s="76">
        <f t="shared" si="80"/>
        <v>0</v>
      </c>
      <c r="AF255" s="76">
        <f t="shared" si="80"/>
        <v>0</v>
      </c>
      <c r="AG255" s="76">
        <f t="shared" si="80"/>
        <v>0</v>
      </c>
      <c r="AH255" s="76">
        <f t="shared" si="80"/>
        <v>0</v>
      </c>
      <c r="AI255" s="76">
        <f t="shared" si="80"/>
        <v>0</v>
      </c>
      <c r="AJ255" s="76">
        <f t="shared" si="80"/>
        <v>0</v>
      </c>
      <c r="AK255" s="76">
        <f t="shared" si="80"/>
        <v>0</v>
      </c>
      <c r="AL255" s="76">
        <f t="shared" si="80"/>
        <v>0</v>
      </c>
      <c r="AM255" s="76">
        <f t="shared" si="80"/>
        <v>0</v>
      </c>
      <c r="AN255" s="76">
        <f t="shared" si="80"/>
        <v>0</v>
      </c>
      <c r="AO255" s="76">
        <f t="shared" si="80"/>
        <v>0</v>
      </c>
      <c r="AP255" s="76">
        <f t="shared" si="80"/>
        <v>0</v>
      </c>
      <c r="AQ255" s="76">
        <f t="shared" si="80"/>
        <v>0</v>
      </c>
      <c r="AR255" s="76">
        <f t="shared" si="80"/>
        <v>0</v>
      </c>
      <c r="AS255" s="76">
        <f t="shared" si="80"/>
        <v>0</v>
      </c>
      <c r="AT255" s="76">
        <f t="shared" si="80"/>
        <v>0</v>
      </c>
      <c r="AU255" s="76">
        <f t="shared" si="80"/>
        <v>0</v>
      </c>
      <c r="AV255" s="76">
        <f t="shared" si="80"/>
        <v>0</v>
      </c>
      <c r="AW255" s="76">
        <f t="shared" si="80"/>
        <v>0</v>
      </c>
      <c r="AX255" s="76">
        <f t="shared" si="80"/>
        <v>0</v>
      </c>
      <c r="AY255" s="76">
        <f t="shared" si="80"/>
        <v>0</v>
      </c>
      <c r="AZ255" s="76">
        <f t="shared" si="80"/>
        <v>0</v>
      </c>
      <c r="BA255" s="76">
        <f t="shared" si="80"/>
        <v>0</v>
      </c>
      <c r="BB255" s="76">
        <f t="shared" si="80"/>
        <v>0</v>
      </c>
      <c r="BC255" s="76">
        <f t="shared" si="80"/>
        <v>0</v>
      </c>
      <c r="BD255" s="76">
        <f t="shared" si="80"/>
        <v>0</v>
      </c>
      <c r="BE255" s="76">
        <f t="shared" si="80"/>
        <v>0</v>
      </c>
      <c r="BF255" s="76">
        <f t="shared" si="80"/>
        <v>0</v>
      </c>
      <c r="BG255" s="76">
        <f t="shared" si="80"/>
        <v>0</v>
      </c>
      <c r="BH255" s="76">
        <f t="shared" si="80"/>
        <v>0</v>
      </c>
      <c r="BI255" s="76">
        <f t="shared" si="80"/>
        <v>0</v>
      </c>
    </row>
    <row r="256" spans="1:61" ht="12.75">
      <c r="A256" s="104"/>
      <c r="B256" s="105"/>
      <c r="C256" s="45" t="s">
        <v>250</v>
      </c>
      <c r="D256" s="71"/>
      <c r="E256" s="71"/>
      <c r="F256" s="71"/>
      <c r="G256" s="71"/>
      <c r="H256" s="71"/>
      <c r="I256" s="71"/>
      <c r="J256" s="45"/>
      <c r="K256" s="70"/>
      <c r="L256" s="70"/>
      <c r="M256" s="70"/>
      <c r="N256" s="70"/>
      <c r="O256" s="29"/>
      <c r="P256" s="45">
        <f>SUM(V256:BI256)</f>
        <v>1</v>
      </c>
      <c r="Q256" s="45"/>
      <c r="R256" s="45"/>
      <c r="S256" s="45"/>
      <c r="T256" s="45"/>
      <c r="U256" s="45"/>
      <c r="V256" s="76">
        <f>COUNTIF($D$247:$I$251,V243)</f>
        <v>0</v>
      </c>
      <c r="W256" s="76">
        <f aca="true" t="shared" si="81" ref="W256:BI256">COUNTIF($D$247:$I$251,W243)</f>
        <v>0</v>
      </c>
      <c r="X256" s="76">
        <f t="shared" si="81"/>
        <v>0</v>
      </c>
      <c r="Y256" s="76">
        <f t="shared" si="81"/>
        <v>0</v>
      </c>
      <c r="Z256" s="76">
        <f t="shared" si="81"/>
        <v>0</v>
      </c>
      <c r="AA256" s="76">
        <f t="shared" si="81"/>
        <v>0</v>
      </c>
      <c r="AB256" s="76">
        <f t="shared" si="81"/>
        <v>0</v>
      </c>
      <c r="AC256" s="76">
        <f t="shared" si="81"/>
        <v>0</v>
      </c>
      <c r="AD256" s="76">
        <f t="shared" si="81"/>
        <v>0</v>
      </c>
      <c r="AE256" s="76">
        <f t="shared" si="81"/>
        <v>0</v>
      </c>
      <c r="AF256" s="76">
        <f t="shared" si="81"/>
        <v>0</v>
      </c>
      <c r="AG256" s="76">
        <f t="shared" si="81"/>
        <v>0</v>
      </c>
      <c r="AH256" s="76">
        <f t="shared" si="81"/>
        <v>0</v>
      </c>
      <c r="AI256" s="76">
        <f t="shared" si="81"/>
        <v>0</v>
      </c>
      <c r="AJ256" s="76">
        <f t="shared" si="81"/>
        <v>0</v>
      </c>
      <c r="AK256" s="76">
        <f t="shared" si="81"/>
        <v>0</v>
      </c>
      <c r="AL256" s="76">
        <f t="shared" si="81"/>
        <v>0</v>
      </c>
      <c r="AM256" s="76">
        <f t="shared" si="81"/>
        <v>0</v>
      </c>
      <c r="AN256" s="76">
        <f t="shared" si="81"/>
        <v>0</v>
      </c>
      <c r="AO256" s="76">
        <f t="shared" si="81"/>
        <v>0</v>
      </c>
      <c r="AP256" s="76">
        <f t="shared" si="81"/>
        <v>0</v>
      </c>
      <c r="AQ256" s="76">
        <f t="shared" si="81"/>
        <v>0</v>
      </c>
      <c r="AR256" s="76">
        <f t="shared" si="81"/>
        <v>0</v>
      </c>
      <c r="AS256" s="76">
        <f t="shared" si="81"/>
        <v>0</v>
      </c>
      <c r="AT256" s="76">
        <f t="shared" si="81"/>
        <v>0</v>
      </c>
      <c r="AU256" s="76">
        <f t="shared" si="81"/>
        <v>0</v>
      </c>
      <c r="AV256" s="76">
        <f t="shared" si="81"/>
        <v>0</v>
      </c>
      <c r="AW256" s="76">
        <f t="shared" si="81"/>
        <v>0</v>
      </c>
      <c r="AX256" s="76">
        <f t="shared" si="81"/>
        <v>0</v>
      </c>
      <c r="AY256" s="76">
        <f t="shared" si="81"/>
        <v>0</v>
      </c>
      <c r="AZ256" s="76">
        <f t="shared" si="81"/>
        <v>0</v>
      </c>
      <c r="BA256" s="76">
        <f t="shared" si="81"/>
        <v>0</v>
      </c>
      <c r="BB256" s="76">
        <f t="shared" si="81"/>
        <v>0</v>
      </c>
      <c r="BC256" s="76">
        <f t="shared" si="81"/>
        <v>0</v>
      </c>
      <c r="BD256" s="76">
        <f t="shared" si="81"/>
        <v>0</v>
      </c>
      <c r="BE256" s="76">
        <f t="shared" si="81"/>
        <v>0</v>
      </c>
      <c r="BF256" s="76">
        <f t="shared" si="81"/>
        <v>0</v>
      </c>
      <c r="BG256" s="76">
        <f t="shared" si="81"/>
        <v>0</v>
      </c>
      <c r="BH256" s="76">
        <f t="shared" si="81"/>
        <v>0</v>
      </c>
      <c r="BI256" s="76">
        <f t="shared" si="81"/>
        <v>1</v>
      </c>
    </row>
    <row r="257" spans="1:61" ht="12.75">
      <c r="A257" s="104"/>
      <c r="B257" s="105"/>
      <c r="C257" s="45" t="s">
        <v>251</v>
      </c>
      <c r="D257" s="71"/>
      <c r="E257" s="71"/>
      <c r="F257" s="71"/>
      <c r="G257" s="71"/>
      <c r="H257" s="71"/>
      <c r="I257" s="71"/>
      <c r="J257" s="45"/>
      <c r="K257" s="70"/>
      <c r="L257" s="70"/>
      <c r="M257" s="70"/>
      <c r="N257" s="70"/>
      <c r="O257" s="29"/>
      <c r="P257" s="45">
        <f>SUM(V257:BI257)</f>
        <v>4</v>
      </c>
      <c r="Q257" s="45"/>
      <c r="R257" s="45"/>
      <c r="S257" s="45"/>
      <c r="T257" s="45"/>
      <c r="U257" s="45"/>
      <c r="V257" s="76">
        <f>COUNTIF($K$247:$N$251,V243)</f>
        <v>0</v>
      </c>
      <c r="W257" s="76">
        <f aca="true" t="shared" si="82" ref="W257:BI257">COUNTIF($K$247:$N$251,W243)</f>
        <v>0</v>
      </c>
      <c r="X257" s="76">
        <f t="shared" si="82"/>
        <v>0</v>
      </c>
      <c r="Y257" s="76">
        <f t="shared" si="82"/>
        <v>0</v>
      </c>
      <c r="Z257" s="76">
        <f t="shared" si="82"/>
        <v>0</v>
      </c>
      <c r="AA257" s="76">
        <f t="shared" si="82"/>
        <v>0</v>
      </c>
      <c r="AB257" s="76">
        <f t="shared" si="82"/>
        <v>0</v>
      </c>
      <c r="AC257" s="76">
        <f t="shared" si="82"/>
        <v>0</v>
      </c>
      <c r="AD257" s="76">
        <f t="shared" si="82"/>
        <v>0</v>
      </c>
      <c r="AE257" s="76">
        <f t="shared" si="82"/>
        <v>0</v>
      </c>
      <c r="AF257" s="76">
        <f t="shared" si="82"/>
        <v>0</v>
      </c>
      <c r="AG257" s="76">
        <f t="shared" si="82"/>
        <v>0</v>
      </c>
      <c r="AH257" s="76">
        <f t="shared" si="82"/>
        <v>0</v>
      </c>
      <c r="AI257" s="76">
        <f t="shared" si="82"/>
        <v>0</v>
      </c>
      <c r="AJ257" s="76">
        <f t="shared" si="82"/>
        <v>0</v>
      </c>
      <c r="AK257" s="76">
        <f t="shared" si="82"/>
        <v>0</v>
      </c>
      <c r="AL257" s="76">
        <f t="shared" si="82"/>
        <v>0</v>
      </c>
      <c r="AM257" s="76">
        <f t="shared" si="82"/>
        <v>0</v>
      </c>
      <c r="AN257" s="76">
        <f t="shared" si="82"/>
        <v>0</v>
      </c>
      <c r="AO257" s="76">
        <f t="shared" si="82"/>
        <v>0</v>
      </c>
      <c r="AP257" s="76">
        <f t="shared" si="82"/>
        <v>0</v>
      </c>
      <c r="AQ257" s="76">
        <f t="shared" si="82"/>
        <v>0</v>
      </c>
      <c r="AR257" s="76">
        <f t="shared" si="82"/>
        <v>0</v>
      </c>
      <c r="AS257" s="76">
        <f t="shared" si="82"/>
        <v>2</v>
      </c>
      <c r="AT257" s="76">
        <f t="shared" si="82"/>
        <v>1</v>
      </c>
      <c r="AU257" s="76">
        <f t="shared" si="82"/>
        <v>0</v>
      </c>
      <c r="AV257" s="76">
        <f t="shared" si="82"/>
        <v>0</v>
      </c>
      <c r="AW257" s="76">
        <f t="shared" si="82"/>
        <v>0</v>
      </c>
      <c r="AX257" s="76">
        <f t="shared" si="82"/>
        <v>0</v>
      </c>
      <c r="AY257" s="76">
        <f t="shared" si="82"/>
        <v>0</v>
      </c>
      <c r="AZ257" s="76">
        <f t="shared" si="82"/>
        <v>0</v>
      </c>
      <c r="BA257" s="76">
        <f t="shared" si="82"/>
        <v>1</v>
      </c>
      <c r="BB257" s="76">
        <f t="shared" si="82"/>
        <v>0</v>
      </c>
      <c r="BC257" s="76">
        <f t="shared" si="82"/>
        <v>0</v>
      </c>
      <c r="BD257" s="76">
        <f t="shared" si="82"/>
        <v>0</v>
      </c>
      <c r="BE257" s="76">
        <f t="shared" si="82"/>
        <v>0</v>
      </c>
      <c r="BF257" s="76">
        <f t="shared" si="82"/>
        <v>0</v>
      </c>
      <c r="BG257" s="76">
        <f t="shared" si="82"/>
        <v>0</v>
      </c>
      <c r="BH257" s="76">
        <f t="shared" si="82"/>
        <v>0</v>
      </c>
      <c r="BI257" s="76">
        <f t="shared" si="82"/>
        <v>0</v>
      </c>
    </row>
    <row r="261" ht="12.75">
      <c r="B261" s="36" t="s">
        <v>222</v>
      </c>
    </row>
    <row r="263" spans="2:21" ht="12.75">
      <c r="B263" s="36" t="s">
        <v>223</v>
      </c>
      <c r="C263" s="14" t="s">
        <v>244</v>
      </c>
      <c r="U263" s="14" t="s">
        <v>214</v>
      </c>
    </row>
    <row r="265" spans="2:21" ht="12.75">
      <c r="B265" s="36" t="s">
        <v>213</v>
      </c>
      <c r="C265" s="14" t="s">
        <v>243</v>
      </c>
      <c r="U265" s="14" t="s">
        <v>215</v>
      </c>
    </row>
    <row r="295" spans="1:46" ht="15.75">
      <c r="A295" s="43" t="s">
        <v>227</v>
      </c>
      <c r="B295" s="35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1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T295" s="19"/>
    </row>
    <row r="296" spans="1:21" ht="15.75">
      <c r="A296" s="17"/>
      <c r="C296" s="15"/>
      <c r="D296" s="21"/>
      <c r="E296" s="21"/>
      <c r="F296" s="21"/>
      <c r="G296" s="21"/>
      <c r="H296" s="21"/>
      <c r="I296" s="21"/>
      <c r="J296" s="15"/>
      <c r="K296" s="21"/>
      <c r="L296" s="21"/>
      <c r="M296" s="21"/>
      <c r="N296" s="21"/>
      <c r="O296" s="15"/>
      <c r="P296" s="30"/>
      <c r="Q296" s="16"/>
      <c r="R296" s="15"/>
      <c r="S296" s="15"/>
      <c r="T296" s="15"/>
      <c r="U296" s="15"/>
    </row>
    <row r="297" spans="1:61" ht="12.75">
      <c r="A297" s="13"/>
      <c r="B297" s="62"/>
      <c r="C297" s="159" t="s">
        <v>30</v>
      </c>
      <c r="D297" s="160"/>
      <c r="E297" s="160"/>
      <c r="F297" s="160"/>
      <c r="G297" s="160"/>
      <c r="H297" s="160"/>
      <c r="I297" s="160"/>
      <c r="J297" s="161"/>
      <c r="K297" s="63"/>
      <c r="L297" s="63"/>
      <c r="M297" s="63"/>
      <c r="N297" s="63"/>
      <c r="O297" s="63"/>
      <c r="P297" s="162" t="s">
        <v>194</v>
      </c>
      <c r="Q297" s="163"/>
      <c r="R297" s="163"/>
      <c r="S297" s="163"/>
      <c r="T297" s="163"/>
      <c r="U297" s="164"/>
      <c r="V297" s="165" t="s">
        <v>93</v>
      </c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65"/>
      <c r="AO297" s="165"/>
      <c r="AP297" s="165"/>
      <c r="AQ297" s="165"/>
      <c r="AR297" s="165"/>
      <c r="AS297" s="165"/>
      <c r="AT297" s="165"/>
      <c r="AU297" s="165"/>
      <c r="AV297" s="165"/>
      <c r="AW297" s="165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  <c r="BI297" s="165"/>
    </row>
    <row r="298" spans="1:61" ht="12.75">
      <c r="A298" s="13"/>
      <c r="B298" s="62"/>
      <c r="C298" s="159" t="s">
        <v>31</v>
      </c>
      <c r="D298" s="160"/>
      <c r="E298" s="160"/>
      <c r="F298" s="160"/>
      <c r="G298" s="160"/>
      <c r="H298" s="160"/>
      <c r="I298" s="160"/>
      <c r="J298" s="161"/>
      <c r="K298" s="63"/>
      <c r="L298" s="63"/>
      <c r="M298" s="63"/>
      <c r="N298" s="63"/>
      <c r="O298" s="63"/>
      <c r="P298" s="166" t="s">
        <v>21</v>
      </c>
      <c r="Q298" s="169" t="s">
        <v>32</v>
      </c>
      <c r="R298" s="170"/>
      <c r="S298" s="170"/>
      <c r="T298" s="171"/>
      <c r="U298" s="65"/>
      <c r="V298" s="159" t="s">
        <v>33</v>
      </c>
      <c r="W298" s="160"/>
      <c r="X298" s="160"/>
      <c r="Y298" s="160"/>
      <c r="Z298" s="160"/>
      <c r="AA298" s="160"/>
      <c r="AB298" s="160"/>
      <c r="AC298" s="161"/>
      <c r="AD298" s="159" t="s">
        <v>34</v>
      </c>
      <c r="AE298" s="160"/>
      <c r="AF298" s="160"/>
      <c r="AG298" s="160"/>
      <c r="AH298" s="160"/>
      <c r="AI298" s="160"/>
      <c r="AJ298" s="160"/>
      <c r="AK298" s="161"/>
      <c r="AL298" s="159" t="s">
        <v>35</v>
      </c>
      <c r="AM298" s="160"/>
      <c r="AN298" s="160"/>
      <c r="AO298" s="160"/>
      <c r="AP298" s="160"/>
      <c r="AQ298" s="160"/>
      <c r="AR298" s="160"/>
      <c r="AS298" s="161"/>
      <c r="AT298" s="159" t="s">
        <v>36</v>
      </c>
      <c r="AU298" s="160"/>
      <c r="AV298" s="160"/>
      <c r="AW298" s="160"/>
      <c r="AX298" s="160"/>
      <c r="AY298" s="160"/>
      <c r="AZ298" s="160"/>
      <c r="BA298" s="161"/>
      <c r="BB298" s="159" t="s">
        <v>37</v>
      </c>
      <c r="BC298" s="160"/>
      <c r="BD298" s="160"/>
      <c r="BE298" s="160"/>
      <c r="BF298" s="160"/>
      <c r="BG298" s="160"/>
      <c r="BH298" s="160"/>
      <c r="BI298" s="161"/>
    </row>
    <row r="299" spans="1:61" ht="12.75">
      <c r="A299" s="63" t="s">
        <v>38</v>
      </c>
      <c r="B299" s="66" t="s">
        <v>39</v>
      </c>
      <c r="C299" s="13" t="s">
        <v>40</v>
      </c>
      <c r="D299" s="67"/>
      <c r="E299" s="67"/>
      <c r="F299" s="67"/>
      <c r="G299" s="67"/>
      <c r="H299" s="67"/>
      <c r="I299" s="67"/>
      <c r="J299" s="13" t="s">
        <v>41</v>
      </c>
      <c r="K299" s="67"/>
      <c r="L299" s="67"/>
      <c r="M299" s="67"/>
      <c r="N299" s="67"/>
      <c r="O299" s="13" t="s">
        <v>42</v>
      </c>
      <c r="P299" s="167"/>
      <c r="Q299" s="44" t="s">
        <v>21</v>
      </c>
      <c r="R299" s="29" t="s">
        <v>167</v>
      </c>
      <c r="S299" s="29" t="s">
        <v>43</v>
      </c>
      <c r="T299" s="29" t="s">
        <v>104</v>
      </c>
      <c r="U299" s="29" t="s">
        <v>168</v>
      </c>
      <c r="V299" s="63">
        <v>1</v>
      </c>
      <c r="W299" s="63" t="s">
        <v>119</v>
      </c>
      <c r="X299" s="63" t="s">
        <v>120</v>
      </c>
      <c r="Y299" s="63" t="s">
        <v>121</v>
      </c>
      <c r="Z299" s="63" t="s">
        <v>119</v>
      </c>
      <c r="AA299" s="63" t="s">
        <v>120</v>
      </c>
      <c r="AB299" s="63" t="s">
        <v>121</v>
      </c>
      <c r="AC299" s="63">
        <v>2</v>
      </c>
      <c r="AD299" s="63">
        <v>3</v>
      </c>
      <c r="AE299" s="63" t="s">
        <v>119</v>
      </c>
      <c r="AF299" s="63" t="s">
        <v>120</v>
      </c>
      <c r="AG299" s="63" t="s">
        <v>121</v>
      </c>
      <c r="AH299" s="63" t="s">
        <v>119</v>
      </c>
      <c r="AI299" s="63" t="s">
        <v>120</v>
      </c>
      <c r="AJ299" s="63" t="s">
        <v>121</v>
      </c>
      <c r="AK299" s="63">
        <v>4</v>
      </c>
      <c r="AL299" s="63">
        <v>5</v>
      </c>
      <c r="AM299" s="63" t="s">
        <v>119</v>
      </c>
      <c r="AN299" s="63" t="s">
        <v>120</v>
      </c>
      <c r="AO299" s="63" t="s">
        <v>121</v>
      </c>
      <c r="AP299" s="63" t="s">
        <v>119</v>
      </c>
      <c r="AQ299" s="63" t="s">
        <v>120</v>
      </c>
      <c r="AR299" s="63" t="s">
        <v>121</v>
      </c>
      <c r="AS299" s="63">
        <v>6</v>
      </c>
      <c r="AT299" s="63">
        <v>7</v>
      </c>
      <c r="AU299" s="63" t="s">
        <v>119</v>
      </c>
      <c r="AV299" s="63" t="s">
        <v>120</v>
      </c>
      <c r="AW299" s="63" t="s">
        <v>121</v>
      </c>
      <c r="AX299" s="63" t="s">
        <v>119</v>
      </c>
      <c r="AY299" s="63" t="s">
        <v>120</v>
      </c>
      <c r="AZ299" s="63" t="s">
        <v>121</v>
      </c>
      <c r="BA299" s="63">
        <v>8</v>
      </c>
      <c r="BB299" s="63">
        <v>9</v>
      </c>
      <c r="BC299" s="63" t="s">
        <v>119</v>
      </c>
      <c r="BD299" s="63" t="s">
        <v>120</v>
      </c>
      <c r="BE299" s="63" t="s">
        <v>121</v>
      </c>
      <c r="BF299" s="63" t="s">
        <v>119</v>
      </c>
      <c r="BG299" s="63" t="s">
        <v>120</v>
      </c>
      <c r="BH299" s="63" t="s">
        <v>121</v>
      </c>
      <c r="BI299" s="63">
        <v>10</v>
      </c>
    </row>
    <row r="300" spans="1:61" ht="12.75">
      <c r="A300" s="13"/>
      <c r="B300" s="62"/>
      <c r="C300" s="13"/>
      <c r="D300" s="67"/>
      <c r="E300" s="67"/>
      <c r="F300" s="67"/>
      <c r="G300" s="67"/>
      <c r="H300" s="67"/>
      <c r="I300" s="67"/>
      <c r="J300" s="13"/>
      <c r="K300" s="67"/>
      <c r="L300" s="67"/>
      <c r="M300" s="67"/>
      <c r="N300" s="67"/>
      <c r="O300" s="13" t="s">
        <v>44</v>
      </c>
      <c r="P300" s="168"/>
      <c r="Q300" s="28"/>
      <c r="R300" s="29"/>
      <c r="S300" s="29"/>
      <c r="T300" s="29"/>
      <c r="U300" s="29" t="s">
        <v>169</v>
      </c>
      <c r="V300" s="63">
        <v>18</v>
      </c>
      <c r="W300" s="63">
        <v>18</v>
      </c>
      <c r="X300" s="63">
        <v>18</v>
      </c>
      <c r="Y300" s="63">
        <v>18</v>
      </c>
      <c r="Z300" s="63">
        <v>17</v>
      </c>
      <c r="AA300" s="63">
        <v>17</v>
      </c>
      <c r="AB300" s="63">
        <v>17</v>
      </c>
      <c r="AC300" s="63">
        <v>17</v>
      </c>
      <c r="AD300" s="63">
        <v>18</v>
      </c>
      <c r="AE300" s="63">
        <v>18</v>
      </c>
      <c r="AF300" s="63">
        <v>18</v>
      </c>
      <c r="AG300" s="63">
        <v>18</v>
      </c>
      <c r="AH300" s="63">
        <v>17</v>
      </c>
      <c r="AI300" s="63">
        <v>17</v>
      </c>
      <c r="AJ300" s="63">
        <v>17</v>
      </c>
      <c r="AK300" s="63">
        <v>17</v>
      </c>
      <c r="AL300" s="63">
        <v>18</v>
      </c>
      <c r="AM300" s="63">
        <v>18</v>
      </c>
      <c r="AN300" s="63">
        <v>18</v>
      </c>
      <c r="AO300" s="63">
        <v>18</v>
      </c>
      <c r="AP300" s="63">
        <v>17</v>
      </c>
      <c r="AQ300" s="63">
        <v>17</v>
      </c>
      <c r="AR300" s="63">
        <v>17</v>
      </c>
      <c r="AS300" s="63">
        <v>17</v>
      </c>
      <c r="AT300" s="63">
        <v>18</v>
      </c>
      <c r="AU300" s="63">
        <v>18</v>
      </c>
      <c r="AV300" s="63">
        <v>18</v>
      </c>
      <c r="AW300" s="63">
        <v>18</v>
      </c>
      <c r="AX300" s="63">
        <v>18</v>
      </c>
      <c r="AY300" s="63">
        <v>18</v>
      </c>
      <c r="AZ300" s="63">
        <v>18</v>
      </c>
      <c r="BA300" s="63">
        <v>18</v>
      </c>
      <c r="BB300" s="63">
        <v>7</v>
      </c>
      <c r="BC300" s="63">
        <v>7</v>
      </c>
      <c r="BD300" s="63">
        <v>7</v>
      </c>
      <c r="BE300" s="63">
        <v>7</v>
      </c>
      <c r="BF300" s="63">
        <v>8</v>
      </c>
      <c r="BG300" s="63">
        <v>8</v>
      </c>
      <c r="BH300" s="63">
        <v>8</v>
      </c>
      <c r="BI300" s="63">
        <v>8</v>
      </c>
    </row>
    <row r="301" spans="1:61" ht="12.75">
      <c r="A301" s="63">
        <v>1</v>
      </c>
      <c r="B301" s="66">
        <v>2</v>
      </c>
      <c r="C301" s="63">
        <v>3</v>
      </c>
      <c r="D301" s="68"/>
      <c r="E301" s="68"/>
      <c r="F301" s="68"/>
      <c r="G301" s="68"/>
      <c r="H301" s="68"/>
      <c r="I301" s="68"/>
      <c r="J301" s="63">
        <v>4</v>
      </c>
      <c r="K301" s="68"/>
      <c r="L301" s="68"/>
      <c r="M301" s="68"/>
      <c r="N301" s="68"/>
      <c r="O301" s="63">
        <v>5</v>
      </c>
      <c r="P301" s="64"/>
      <c r="Q301" s="64">
        <v>6</v>
      </c>
      <c r="R301" s="69">
        <v>7</v>
      </c>
      <c r="S301" s="69">
        <v>8</v>
      </c>
      <c r="T301" s="69">
        <v>9</v>
      </c>
      <c r="U301" s="69"/>
      <c r="V301" s="63">
        <v>10</v>
      </c>
      <c r="W301" s="63"/>
      <c r="X301" s="63"/>
      <c r="Y301" s="63"/>
      <c r="Z301" s="63"/>
      <c r="AA301" s="63"/>
      <c r="AB301" s="63"/>
      <c r="AC301" s="63">
        <v>11</v>
      </c>
      <c r="AD301" s="63">
        <v>12</v>
      </c>
      <c r="AE301" s="63"/>
      <c r="AF301" s="63"/>
      <c r="AG301" s="63"/>
      <c r="AH301" s="63"/>
      <c r="AI301" s="63"/>
      <c r="AJ301" s="63"/>
      <c r="AK301" s="63">
        <v>13</v>
      </c>
      <c r="AL301" s="63">
        <v>14</v>
      </c>
      <c r="AM301" s="63"/>
      <c r="AN301" s="63"/>
      <c r="AO301" s="63"/>
      <c r="AP301" s="63"/>
      <c r="AQ301" s="63"/>
      <c r="AR301" s="63"/>
      <c r="AS301" s="63">
        <v>15</v>
      </c>
      <c r="AT301" s="63">
        <v>16</v>
      </c>
      <c r="AU301" s="63"/>
      <c r="AV301" s="63"/>
      <c r="AW301" s="63"/>
      <c r="AX301" s="63"/>
      <c r="AY301" s="63"/>
      <c r="AZ301" s="63"/>
      <c r="BA301" s="63">
        <v>17</v>
      </c>
      <c r="BB301" s="63">
        <v>18</v>
      </c>
      <c r="BC301" s="63"/>
      <c r="BD301" s="63"/>
      <c r="BE301" s="63"/>
      <c r="BF301" s="63"/>
      <c r="BG301" s="63"/>
      <c r="BH301" s="63"/>
      <c r="BI301" s="63">
        <v>19</v>
      </c>
    </row>
    <row r="302" spans="1:61" ht="12.75">
      <c r="A302" s="95" t="s">
        <v>151</v>
      </c>
      <c r="B302" s="95" t="s">
        <v>152</v>
      </c>
      <c r="C302" s="77"/>
      <c r="D302" s="78"/>
      <c r="E302" s="78"/>
      <c r="F302" s="78"/>
      <c r="G302" s="78"/>
      <c r="H302" s="78"/>
      <c r="I302" s="78"/>
      <c r="J302" s="77"/>
      <c r="K302" s="78"/>
      <c r="L302" s="78"/>
      <c r="M302" s="78"/>
      <c r="N302" s="78"/>
      <c r="O302" s="77"/>
      <c r="P302" s="113">
        <f aca="true" t="shared" si="83" ref="P302:U302">SUM(P303:P307)</f>
        <v>500</v>
      </c>
      <c r="Q302" s="113">
        <f t="shared" si="83"/>
        <v>258</v>
      </c>
      <c r="R302" s="113">
        <f t="shared" si="83"/>
        <v>138</v>
      </c>
      <c r="S302" s="113">
        <f t="shared" si="83"/>
        <v>0</v>
      </c>
      <c r="T302" s="113">
        <f t="shared" si="83"/>
        <v>120</v>
      </c>
      <c r="U302" s="113">
        <f t="shared" si="83"/>
        <v>242</v>
      </c>
      <c r="V302" s="79"/>
      <c r="W302" s="77"/>
      <c r="X302" s="77"/>
      <c r="Y302" s="77"/>
      <c r="Z302" s="77"/>
      <c r="AA302" s="77"/>
      <c r="AB302" s="77"/>
      <c r="AC302" s="79"/>
      <c r="AD302" s="79"/>
      <c r="AE302" s="77"/>
      <c r="AF302" s="77"/>
      <c r="AG302" s="77"/>
      <c r="AH302" s="77"/>
      <c r="AI302" s="77"/>
      <c r="AJ302" s="77"/>
      <c r="AK302" s="79"/>
      <c r="AL302" s="79"/>
      <c r="AM302" s="77"/>
      <c r="AN302" s="77"/>
      <c r="AO302" s="77"/>
      <c r="AP302" s="77"/>
      <c r="AQ302" s="77"/>
      <c r="AR302" s="77"/>
      <c r="AS302" s="79"/>
      <c r="AT302" s="79"/>
      <c r="AU302" s="77"/>
      <c r="AV302" s="77"/>
      <c r="AW302" s="77"/>
      <c r="AX302" s="77"/>
      <c r="AY302" s="77"/>
      <c r="AZ302" s="77"/>
      <c r="BA302" s="79"/>
      <c r="BB302" s="79"/>
      <c r="BC302" s="77"/>
      <c r="BD302" s="77"/>
      <c r="BE302" s="77"/>
      <c r="BF302" s="77"/>
      <c r="BG302" s="77"/>
      <c r="BH302" s="77"/>
      <c r="BI302" s="79"/>
    </row>
    <row r="303" spans="1:61" ht="12.75">
      <c r="A303" s="101" t="s">
        <v>216</v>
      </c>
      <c r="B303" s="97" t="s">
        <v>257</v>
      </c>
      <c r="C303" s="84" t="str">
        <f>D303&amp;" "&amp;E303&amp;" "&amp;H303&amp;" "&amp;I303</f>
        <v>   </v>
      </c>
      <c r="D303" s="87"/>
      <c r="E303" s="87"/>
      <c r="F303" s="87"/>
      <c r="G303" s="87"/>
      <c r="H303" s="87"/>
      <c r="I303" s="87"/>
      <c r="J303" s="84" t="str">
        <f>K303&amp;" "&amp;L303&amp;" "&amp;M303&amp;" "&amp;N303</f>
        <v>6   </v>
      </c>
      <c r="K303" s="87">
        <v>6</v>
      </c>
      <c r="L303" s="87"/>
      <c r="M303" s="87"/>
      <c r="N303" s="87"/>
      <c r="O303" s="83"/>
      <c r="P303" s="92">
        <v>70</v>
      </c>
      <c r="Q303" s="92">
        <f>R303+S303+T303</f>
        <v>34</v>
      </c>
      <c r="R303" s="92">
        <f aca="true" t="shared" si="84" ref="R303:T307">W303*W$6+Z303*Z$6+AE303*AE$6+AH303*AH$6+AM303*AM$6+AP303*AP$6+AU303*AU$6+AX303*AX$6+BC303*BC$6+BF303*BF$6</f>
        <v>34</v>
      </c>
      <c r="S303" s="92">
        <f t="shared" si="84"/>
        <v>0</v>
      </c>
      <c r="T303" s="92">
        <f t="shared" si="84"/>
        <v>0</v>
      </c>
      <c r="U303" s="92">
        <f>P303-Q303</f>
        <v>36</v>
      </c>
      <c r="V303" s="71">
        <f>IF(SUM(W303:Y303)&gt;0,W303&amp;"/"&amp;X303&amp;"/"&amp;Y303,"")</f>
      </c>
      <c r="W303" s="71"/>
      <c r="X303" s="71"/>
      <c r="Y303" s="71"/>
      <c r="Z303" s="71"/>
      <c r="AA303" s="71"/>
      <c r="AB303" s="71"/>
      <c r="AC303" s="71">
        <f>IF(SUM(Z303:AB303)&gt;0,Z303&amp;"/"&amp;AA303&amp;"/"&amp;AB303,"")</f>
      </c>
      <c r="AD303" s="71">
        <f>IF(SUM(AE303:AG303)&gt;0,AE303&amp;"/"&amp;AF303&amp;"/"&amp;AG303,"")</f>
      </c>
      <c r="AE303" s="28"/>
      <c r="AF303" s="28"/>
      <c r="AG303" s="28"/>
      <c r="AH303" s="28"/>
      <c r="AI303" s="28"/>
      <c r="AJ303" s="28"/>
      <c r="AK303" s="71">
        <f>IF(SUM(AH303:AJ303)&gt;0,AH303&amp;"/"&amp;AI303&amp;"/"&amp;AJ303,"")</f>
      </c>
      <c r="AL303" s="71">
        <f>IF(SUM(AM303:AO303)&gt;0,AM303&amp;"/"&amp;AN303&amp;"/"&amp;AO303,"")</f>
      </c>
      <c r="AM303" s="28"/>
      <c r="AN303" s="28"/>
      <c r="AO303" s="28"/>
      <c r="AP303" s="28">
        <v>2</v>
      </c>
      <c r="AQ303" s="28"/>
      <c r="AR303" s="28"/>
      <c r="AS303" s="71" t="str">
        <f>IF(SUM(AP303:AR303)&gt;0,AP303&amp;"/"&amp;AQ303&amp;"/"&amp;AR303,"")</f>
        <v>2//</v>
      </c>
      <c r="AT303" s="71">
        <f>IF(SUM(AU303:AW303)&gt;0,AU303&amp;"/"&amp;AV303&amp;"/"&amp;AW303,"")</f>
      </c>
      <c r="AU303" s="28"/>
      <c r="AV303" s="28"/>
      <c r="AW303" s="28"/>
      <c r="AX303" s="28"/>
      <c r="AY303" s="28"/>
      <c r="AZ303" s="28"/>
      <c r="BA303" s="71">
        <f>IF(SUM(AX303:AZ303)&gt;0,AX303&amp;"/"&amp;AY303&amp;"/"&amp;AZ303,"")</f>
      </c>
      <c r="BB303" s="71">
        <f>IF(SUM(BC303:BE303)&gt;0,BC303&amp;"/"&amp;BD303&amp;"/"&amp;BE303,"")</f>
      </c>
      <c r="BC303" s="28"/>
      <c r="BD303" s="28"/>
      <c r="BE303" s="28"/>
      <c r="BF303" s="28"/>
      <c r="BG303" s="28"/>
      <c r="BH303" s="28"/>
      <c r="BI303" s="71">
        <f>IF(SUM(BF303:BH303)&gt;0,BF303&amp;"/"&amp;BG303&amp;"/"&amp;BH303,"")</f>
      </c>
    </row>
    <row r="304" spans="1:61" ht="12.75">
      <c r="A304" s="101" t="s">
        <v>217</v>
      </c>
      <c r="B304" s="97" t="s">
        <v>258</v>
      </c>
      <c r="C304" s="84" t="str">
        <f>D304&amp;" "&amp;E304&amp;" "&amp;H304&amp;" "&amp;I304</f>
        <v>   </v>
      </c>
      <c r="D304" s="87"/>
      <c r="E304" s="87"/>
      <c r="F304" s="87"/>
      <c r="G304" s="87"/>
      <c r="H304" s="87"/>
      <c r="I304" s="87"/>
      <c r="J304" s="84" t="str">
        <f>K304&amp;" "&amp;L304&amp;" "&amp;M304&amp;" "&amp;N304</f>
        <v>6   </v>
      </c>
      <c r="K304" s="87">
        <v>6</v>
      </c>
      <c r="L304" s="87"/>
      <c r="M304" s="87"/>
      <c r="N304" s="87"/>
      <c r="O304" s="83"/>
      <c r="P304" s="92">
        <v>130</v>
      </c>
      <c r="Q304" s="92">
        <f>R304+S304+T304</f>
        <v>68</v>
      </c>
      <c r="R304" s="92">
        <f>W304*W$6+Z304*Z$6+AE304*AE$6+AH304*AH$6+AM304*AM$6+AP304*AP$6+AU304*AU$6+AX304*AX$6+BC304*BC$6+BF304*BF$6</f>
        <v>0</v>
      </c>
      <c r="S304" s="92">
        <f>X304*X$6+AA304*AA$6+AF304*AF$6+AI304*AI$6+AN304*AN$6+AQ304*AQ$6+AV304*AV$6+AY304*AY$6+BD304*BD$6+BG304*BG$6</f>
        <v>0</v>
      </c>
      <c r="T304" s="92">
        <f>Y304*Y$6+AB304*AB$6+AG304*AG$6+AJ304*AJ$6+AO304*AO$6+AR304*AR$6+AW304*AW$6+AZ304*AZ$6+BE304*BE$6+BH304*BH$6</f>
        <v>68</v>
      </c>
      <c r="U304" s="92">
        <f>P304-Q304</f>
        <v>62</v>
      </c>
      <c r="V304" s="71">
        <f>IF(SUM(W304:Y304)&gt;0,W304&amp;"/"&amp;X304&amp;"/"&amp;Y304,"")</f>
      </c>
      <c r="W304" s="71"/>
      <c r="X304" s="71"/>
      <c r="Y304" s="71"/>
      <c r="Z304" s="71"/>
      <c r="AA304" s="71"/>
      <c r="AB304" s="71"/>
      <c r="AC304" s="71">
        <f>IF(SUM(Z304:AB304)&gt;0,Z304&amp;"/"&amp;AA304&amp;"/"&amp;AB304,"")</f>
      </c>
      <c r="AD304" s="71">
        <f>IF(SUM(AE304:AG304)&gt;0,AE304&amp;"/"&amp;AF304&amp;"/"&amp;AG304,"")</f>
      </c>
      <c r="AE304" s="28"/>
      <c r="AF304" s="28"/>
      <c r="AG304" s="28"/>
      <c r="AH304" s="28"/>
      <c r="AI304" s="28"/>
      <c r="AJ304" s="28"/>
      <c r="AK304" s="71">
        <f>IF(SUM(AH304:AJ304)&gt;0,AH304&amp;"/"&amp;AI304&amp;"/"&amp;AJ304,"")</f>
      </c>
      <c r="AL304" s="71">
        <f>IF(SUM(AM304:AO304)&gt;0,AM304&amp;"/"&amp;AN304&amp;"/"&amp;AO304,"")</f>
      </c>
      <c r="AM304" s="28"/>
      <c r="AN304" s="28"/>
      <c r="AO304" s="28"/>
      <c r="AP304" s="28"/>
      <c r="AQ304" s="28"/>
      <c r="AR304" s="28">
        <v>4</v>
      </c>
      <c r="AS304" s="71" t="str">
        <f>IF(SUM(AP304:AR304)&gt;0,AP304&amp;"/"&amp;AQ304&amp;"/"&amp;AR304,"")</f>
        <v>//4</v>
      </c>
      <c r="AT304" s="71">
        <f>IF(SUM(AU304:AW304)&gt;0,AU304&amp;"/"&amp;AV304&amp;"/"&amp;AW304,"")</f>
      </c>
      <c r="AU304" s="28"/>
      <c r="AV304" s="28"/>
      <c r="AW304" s="28"/>
      <c r="AX304" s="28"/>
      <c r="AY304" s="28"/>
      <c r="AZ304" s="28"/>
      <c r="BA304" s="71">
        <f>IF(SUM(AX304:AZ304)&gt;0,AX304&amp;"/"&amp;AY304&amp;"/"&amp;AZ304,"")</f>
      </c>
      <c r="BB304" s="71">
        <f>IF(SUM(BC304:BE304)&gt;0,BC304&amp;"/"&amp;BD304&amp;"/"&amp;BE304,"")</f>
      </c>
      <c r="BC304" s="28"/>
      <c r="BD304" s="28"/>
      <c r="BE304" s="28"/>
      <c r="BF304" s="28"/>
      <c r="BG304" s="28"/>
      <c r="BH304" s="28"/>
      <c r="BI304" s="71">
        <f>IF(SUM(BF304:BH304)&gt;0,BF304&amp;"/"&amp;BG304&amp;"/"&amp;BH304,"")</f>
      </c>
    </row>
    <row r="305" spans="1:61" ht="12.75">
      <c r="A305" s="101" t="s">
        <v>218</v>
      </c>
      <c r="B305" s="97" t="s">
        <v>234</v>
      </c>
      <c r="C305" s="84" t="str">
        <f>D305&amp;" "&amp;E305&amp;" "&amp;H305&amp;" "&amp;I305</f>
        <v>   </v>
      </c>
      <c r="D305" s="87"/>
      <c r="E305" s="87"/>
      <c r="F305" s="87"/>
      <c r="G305" s="87"/>
      <c r="H305" s="87"/>
      <c r="I305" s="87"/>
      <c r="J305" s="84" t="str">
        <f>K305&amp;" "&amp;L305&amp;" "&amp;M305&amp;" "&amp;N305</f>
        <v>7   </v>
      </c>
      <c r="K305" s="87">
        <v>7</v>
      </c>
      <c r="L305" s="87"/>
      <c r="M305" s="87"/>
      <c r="N305" s="87"/>
      <c r="O305" s="83"/>
      <c r="P305" s="92">
        <v>140</v>
      </c>
      <c r="Q305" s="92">
        <f>R305+S305+T305</f>
        <v>72</v>
      </c>
      <c r="R305" s="92">
        <f t="shared" si="84"/>
        <v>36</v>
      </c>
      <c r="S305" s="92">
        <f t="shared" si="84"/>
        <v>0</v>
      </c>
      <c r="T305" s="92">
        <f t="shared" si="84"/>
        <v>36</v>
      </c>
      <c r="U305" s="92">
        <f>P305-Q305</f>
        <v>68</v>
      </c>
      <c r="V305" s="71">
        <f>IF(SUM(W305:Y305)&gt;0,W305&amp;"/"&amp;X305&amp;"/"&amp;Y305,"")</f>
      </c>
      <c r="W305" s="28"/>
      <c r="X305" s="28"/>
      <c r="Y305" s="28"/>
      <c r="Z305" s="28"/>
      <c r="AA305" s="28"/>
      <c r="AB305" s="28"/>
      <c r="AC305" s="71">
        <f>IF(SUM(Z305:AB305)&gt;0,Z305&amp;"/"&amp;AA305&amp;"/"&amp;AB305,"")</f>
      </c>
      <c r="AD305" s="71">
        <f>IF(SUM(AE305:AG305)&gt;0,AE305&amp;"/"&amp;AF305&amp;"/"&amp;AG305,"")</f>
      </c>
      <c r="AE305" s="28"/>
      <c r="AF305" s="28"/>
      <c r="AG305" s="28"/>
      <c r="AH305" s="28"/>
      <c r="AI305" s="28"/>
      <c r="AJ305" s="28"/>
      <c r="AK305" s="71">
        <f>IF(SUM(AH305:AJ305)&gt;0,AH305&amp;"/"&amp;AI305&amp;"/"&amp;AJ305,"")</f>
      </c>
      <c r="AL305" s="71">
        <f>IF(SUM(AM305:AO305)&gt;0,AM305&amp;"/"&amp;AN305&amp;"/"&amp;AO305,"")</f>
      </c>
      <c r="AM305" s="28"/>
      <c r="AN305" s="28"/>
      <c r="AO305" s="28"/>
      <c r="AP305" s="28"/>
      <c r="AQ305" s="28"/>
      <c r="AR305" s="28"/>
      <c r="AS305" s="71">
        <f>IF(SUM(AP305:AR305)&gt;0,AP305&amp;"/"&amp;AQ305&amp;"/"&amp;AR305,"")</f>
      </c>
      <c r="AT305" s="71" t="str">
        <f>IF(SUM(AU305:AW305)&gt;0,AU305&amp;"/"&amp;AV305&amp;"/"&amp;AW305,"")</f>
        <v>2//2</v>
      </c>
      <c r="AU305" s="28">
        <v>2</v>
      </c>
      <c r="AV305" s="28"/>
      <c r="AW305" s="28">
        <v>2</v>
      </c>
      <c r="AX305" s="28"/>
      <c r="AY305" s="28"/>
      <c r="AZ305" s="28"/>
      <c r="BA305" s="71">
        <f>IF(SUM(AX305:AZ305)&gt;0,AX305&amp;"/"&amp;AY305&amp;"/"&amp;AZ305,"")</f>
      </c>
      <c r="BB305" s="71">
        <f>IF(SUM(BC305:BE305)&gt;0,BC305&amp;"/"&amp;BD305&amp;"/"&amp;BE305,"")</f>
      </c>
      <c r="BC305" s="28"/>
      <c r="BD305" s="28"/>
      <c r="BE305" s="28"/>
      <c r="BF305" s="28"/>
      <c r="BG305" s="28"/>
      <c r="BH305" s="28"/>
      <c r="BI305" s="71">
        <f>IF(SUM(BF305:BH305)&gt;0,BF305&amp;"/"&amp;BG305&amp;"/"&amp;BH305,"")</f>
      </c>
    </row>
    <row r="306" spans="1:61" ht="12.75">
      <c r="A306" s="101" t="s">
        <v>219</v>
      </c>
      <c r="B306" s="97" t="s">
        <v>235</v>
      </c>
      <c r="C306" s="84" t="str">
        <f>D306&amp;" "&amp;E306&amp;" "&amp;H306&amp;" "&amp;I306</f>
        <v>   </v>
      </c>
      <c r="D306" s="87"/>
      <c r="E306" s="87"/>
      <c r="F306" s="87"/>
      <c r="G306" s="87"/>
      <c r="H306" s="87"/>
      <c r="I306" s="87"/>
      <c r="J306" s="84" t="str">
        <f>K306&amp;" "&amp;L306&amp;" "&amp;M306&amp;" "&amp;N306</f>
        <v>8   </v>
      </c>
      <c r="K306" s="87">
        <v>8</v>
      </c>
      <c r="L306" s="87"/>
      <c r="M306" s="87"/>
      <c r="N306" s="87"/>
      <c r="O306" s="83"/>
      <c r="P306" s="92">
        <v>70</v>
      </c>
      <c r="Q306" s="92">
        <f>R306+S306+T306</f>
        <v>36</v>
      </c>
      <c r="R306" s="92">
        <f t="shared" si="84"/>
        <v>36</v>
      </c>
      <c r="S306" s="92">
        <f t="shared" si="84"/>
        <v>0</v>
      </c>
      <c r="T306" s="92">
        <f t="shared" si="84"/>
        <v>0</v>
      </c>
      <c r="U306" s="92">
        <f>P306-Q306</f>
        <v>34</v>
      </c>
      <c r="V306" s="71">
        <f>IF(SUM(W306:Y306)&gt;0,W306&amp;"/"&amp;X306&amp;"/"&amp;Y306,"")</f>
      </c>
      <c r="W306" s="28"/>
      <c r="X306" s="28"/>
      <c r="Y306" s="28"/>
      <c r="Z306" s="28"/>
      <c r="AA306" s="28"/>
      <c r="AB306" s="28"/>
      <c r="AC306" s="71">
        <f>IF(SUM(Z306:AB306)&gt;0,Z306&amp;"/"&amp;AA306&amp;"/"&amp;AB306,"")</f>
      </c>
      <c r="AD306" s="71">
        <f>IF(SUM(AE306:AG306)&gt;0,AE306&amp;"/"&amp;AF306&amp;"/"&amp;AG306,"")</f>
      </c>
      <c r="AE306" s="28"/>
      <c r="AF306" s="28"/>
      <c r="AG306" s="28"/>
      <c r="AH306" s="28"/>
      <c r="AI306" s="28"/>
      <c r="AJ306" s="28"/>
      <c r="AK306" s="71">
        <f>IF(SUM(AH306:AJ306)&gt;0,AH306&amp;"/"&amp;AI306&amp;"/"&amp;AJ306,"")</f>
      </c>
      <c r="AL306" s="71">
        <f>IF(SUM(AM306:AO306)&gt;0,AM306&amp;"/"&amp;AN306&amp;"/"&amp;AO306,"")</f>
      </c>
      <c r="AM306" s="28"/>
      <c r="AN306" s="28"/>
      <c r="AO306" s="28"/>
      <c r="AP306" s="28"/>
      <c r="AQ306" s="28"/>
      <c r="AR306" s="28"/>
      <c r="AS306" s="71">
        <f>IF(SUM(AP306:AR306)&gt;0,AP306&amp;"/"&amp;AQ306&amp;"/"&amp;AR306,"")</f>
      </c>
      <c r="AT306" s="71">
        <f>IF(SUM(AU306:AW306)&gt;0,AU306&amp;"/"&amp;AV306&amp;"/"&amp;AW306,"")</f>
      </c>
      <c r="AU306" s="28"/>
      <c r="AV306" s="28"/>
      <c r="AW306" s="28"/>
      <c r="AX306" s="28">
        <v>2</v>
      </c>
      <c r="AY306" s="28"/>
      <c r="AZ306" s="28"/>
      <c r="BA306" s="71" t="str">
        <f>IF(SUM(AX306:AZ306)&gt;0,AX306&amp;"/"&amp;AY306&amp;"/"&amp;AZ306,"")</f>
        <v>2//</v>
      </c>
      <c r="BB306" s="71">
        <f>IF(SUM(BC306:BE306)&gt;0,BC306&amp;"/"&amp;BD306&amp;"/"&amp;BE306,"")</f>
      </c>
      <c r="BC306" s="28"/>
      <c r="BD306" s="28"/>
      <c r="BE306" s="28"/>
      <c r="BF306" s="28"/>
      <c r="BG306" s="28"/>
      <c r="BH306" s="28"/>
      <c r="BI306" s="71">
        <f>IF(SUM(BF306:BH306)&gt;0,BF306&amp;"/"&amp;BG306&amp;"/"&amp;BH306,"")</f>
      </c>
    </row>
    <row r="307" spans="1:61" ht="25.5" customHeight="1">
      <c r="A307" s="101" t="s">
        <v>245</v>
      </c>
      <c r="B307" s="97" t="s">
        <v>236</v>
      </c>
      <c r="C307" s="84" t="str">
        <f>D307&amp;" "&amp;E307&amp;" "&amp;H307&amp;" "&amp;I307</f>
        <v>10   </v>
      </c>
      <c r="D307" s="87">
        <v>10</v>
      </c>
      <c r="E307" s="87"/>
      <c r="F307" s="87"/>
      <c r="G307" s="87"/>
      <c r="H307" s="87"/>
      <c r="I307" s="87"/>
      <c r="J307" s="84" t="str">
        <f>K307&amp;" "&amp;L307&amp;" "&amp;M307&amp;" "&amp;N307</f>
        <v>   </v>
      </c>
      <c r="K307" s="87"/>
      <c r="L307" s="87"/>
      <c r="M307" s="87"/>
      <c r="N307" s="87"/>
      <c r="O307" s="83"/>
      <c r="P307" s="92">
        <v>90</v>
      </c>
      <c r="Q307" s="92">
        <f>R307+S307+T307</f>
        <v>48</v>
      </c>
      <c r="R307" s="92">
        <f t="shared" si="84"/>
        <v>32</v>
      </c>
      <c r="S307" s="92">
        <f t="shared" si="84"/>
        <v>0</v>
      </c>
      <c r="T307" s="92">
        <f t="shared" si="84"/>
        <v>16</v>
      </c>
      <c r="U307" s="92">
        <f>P307-Q307</f>
        <v>42</v>
      </c>
      <c r="V307" s="71">
        <f>IF(SUM(W307:Y307)&gt;0,W307&amp;"/"&amp;X307&amp;"/"&amp;Y307,"")</f>
      </c>
      <c r="W307" s="28"/>
      <c r="X307" s="28"/>
      <c r="Y307" s="28"/>
      <c r="Z307" s="28"/>
      <c r="AA307" s="28"/>
      <c r="AB307" s="28"/>
      <c r="AC307" s="71">
        <f>IF(SUM(Z307:AB307)&gt;0,Z307&amp;"/"&amp;AA307&amp;"/"&amp;AB307,"")</f>
      </c>
      <c r="AD307" s="71">
        <f>IF(SUM(AE307:AG307)&gt;0,AE307&amp;"/"&amp;AF307&amp;"/"&amp;AG307,"")</f>
      </c>
      <c r="AE307" s="28"/>
      <c r="AF307" s="28"/>
      <c r="AG307" s="28"/>
      <c r="AH307" s="28"/>
      <c r="AI307" s="28"/>
      <c r="AJ307" s="28"/>
      <c r="AK307" s="71">
        <f>IF(SUM(AH307:AJ307)&gt;0,AH307&amp;"/"&amp;AI307&amp;"/"&amp;AJ307,"")</f>
      </c>
      <c r="AL307" s="71">
        <f>IF(SUM(AM307:AO307)&gt;0,AM307&amp;"/"&amp;AN307&amp;"/"&amp;AO307,"")</f>
      </c>
      <c r="AM307" s="28"/>
      <c r="AN307" s="28"/>
      <c r="AO307" s="28"/>
      <c r="AP307" s="28"/>
      <c r="AQ307" s="28"/>
      <c r="AR307" s="28"/>
      <c r="AS307" s="71">
        <f>IF(SUM(AP307:AR307)&gt;0,AP307&amp;"/"&amp;AQ307&amp;"/"&amp;AR307,"")</f>
      </c>
      <c r="AT307" s="71">
        <f>IF(SUM(AU307:AW307)&gt;0,AU307&amp;"/"&amp;AV307&amp;"/"&amp;AW307,"")</f>
      </c>
      <c r="AU307" s="28"/>
      <c r="AV307" s="28"/>
      <c r="AW307" s="28"/>
      <c r="AX307" s="28"/>
      <c r="AY307" s="28"/>
      <c r="AZ307" s="28"/>
      <c r="BA307" s="71">
        <f>IF(SUM(AX307:AZ307)&gt;0,AX307&amp;"/"&amp;AY307&amp;"/"&amp;AZ307,"")</f>
      </c>
      <c r="BB307" s="71">
        <f>IF(SUM(BC307:BE307)&gt;0,BC307&amp;"/"&amp;BD307&amp;"/"&amp;BE307,"")</f>
      </c>
      <c r="BC307" s="28"/>
      <c r="BD307" s="28"/>
      <c r="BE307" s="28"/>
      <c r="BF307" s="28">
        <v>4</v>
      </c>
      <c r="BG307" s="28"/>
      <c r="BH307" s="28">
        <v>2</v>
      </c>
      <c r="BI307" s="71" t="str">
        <f>IF(SUM(BF307:BH307)&gt;0,BF307&amp;"/"&amp;BG307&amp;"/"&amp;BH307,"")</f>
        <v>4//2</v>
      </c>
    </row>
    <row r="308" spans="1:61" ht="12.75">
      <c r="A308" s="102"/>
      <c r="B308" s="99" t="s">
        <v>89</v>
      </c>
      <c r="C308" s="29"/>
      <c r="D308" s="70"/>
      <c r="E308" s="70"/>
      <c r="F308" s="70"/>
      <c r="G308" s="70"/>
      <c r="H308" s="70"/>
      <c r="I308" s="70"/>
      <c r="J308" s="29"/>
      <c r="K308" s="70"/>
      <c r="L308" s="70"/>
      <c r="M308" s="70"/>
      <c r="N308" s="70"/>
      <c r="O308" s="29"/>
      <c r="P308" s="91">
        <f aca="true" t="shared" si="85" ref="P308:U308">SUM(P303:P307)</f>
        <v>500</v>
      </c>
      <c r="Q308" s="91">
        <f t="shared" si="85"/>
        <v>258</v>
      </c>
      <c r="R308" s="91">
        <f t="shared" si="85"/>
        <v>138</v>
      </c>
      <c r="S308" s="91">
        <f t="shared" si="85"/>
        <v>0</v>
      </c>
      <c r="T308" s="91">
        <f t="shared" si="85"/>
        <v>120</v>
      </c>
      <c r="U308" s="91">
        <f t="shared" si="85"/>
        <v>242</v>
      </c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</row>
    <row r="309" spans="1:61" ht="12.75">
      <c r="A309" s="102"/>
      <c r="B309" s="103"/>
      <c r="C309" s="45" t="s">
        <v>191</v>
      </c>
      <c r="D309" s="71"/>
      <c r="E309" s="71"/>
      <c r="F309" s="71"/>
      <c r="G309" s="71"/>
      <c r="H309" s="71"/>
      <c r="I309" s="71"/>
      <c r="J309" s="45"/>
      <c r="K309" s="70"/>
      <c r="L309" s="70"/>
      <c r="M309" s="70"/>
      <c r="N309" s="70"/>
      <c r="O309" s="29"/>
      <c r="P309" s="45"/>
      <c r="Q309" s="45"/>
      <c r="R309" s="45"/>
      <c r="S309" s="45"/>
      <c r="T309" s="45"/>
      <c r="U309" s="45"/>
      <c r="V309" s="73">
        <f>SUM(W309:Y309)</f>
        <v>0</v>
      </c>
      <c r="W309" s="73">
        <f aca="true" t="shared" si="86" ref="W309:AB309">SUM(W303:W307)</f>
        <v>0</v>
      </c>
      <c r="X309" s="73">
        <f t="shared" si="86"/>
        <v>0</v>
      </c>
      <c r="Y309" s="73">
        <f t="shared" si="86"/>
        <v>0</v>
      </c>
      <c r="Z309" s="73">
        <f t="shared" si="86"/>
        <v>0</v>
      </c>
      <c r="AA309" s="73">
        <f t="shared" si="86"/>
        <v>0</v>
      </c>
      <c r="AB309" s="73">
        <f t="shared" si="86"/>
        <v>0</v>
      </c>
      <c r="AC309" s="73">
        <f>SUM(Z309:AB309)</f>
        <v>0</v>
      </c>
      <c r="AD309" s="73">
        <f>SUM(AE309:AG309)</f>
        <v>0</v>
      </c>
      <c r="AE309" s="73">
        <f aca="true" t="shared" si="87" ref="AE309:AJ309">SUM(AE303:AE307)</f>
        <v>0</v>
      </c>
      <c r="AF309" s="73">
        <f t="shared" si="87"/>
        <v>0</v>
      </c>
      <c r="AG309" s="73">
        <f t="shared" si="87"/>
        <v>0</v>
      </c>
      <c r="AH309" s="73">
        <f t="shared" si="87"/>
        <v>0</v>
      </c>
      <c r="AI309" s="73">
        <f t="shared" si="87"/>
        <v>0</v>
      </c>
      <c r="AJ309" s="73">
        <f t="shared" si="87"/>
        <v>0</v>
      </c>
      <c r="AK309" s="73">
        <f>SUM(AH309:AJ309)</f>
        <v>0</v>
      </c>
      <c r="AL309" s="73">
        <f>SUM(AM309:AO309)</f>
        <v>0</v>
      </c>
      <c r="AM309" s="73">
        <f aca="true" t="shared" si="88" ref="AM309:AR309">SUM(AM303:AM307)</f>
        <v>0</v>
      </c>
      <c r="AN309" s="73">
        <f t="shared" si="88"/>
        <v>0</v>
      </c>
      <c r="AO309" s="73">
        <f t="shared" si="88"/>
        <v>0</v>
      </c>
      <c r="AP309" s="73">
        <f t="shared" si="88"/>
        <v>2</v>
      </c>
      <c r="AQ309" s="73">
        <f t="shared" si="88"/>
        <v>0</v>
      </c>
      <c r="AR309" s="73">
        <f t="shared" si="88"/>
        <v>4</v>
      </c>
      <c r="AS309" s="73">
        <f>SUM(AP309:AR309)</f>
        <v>6</v>
      </c>
      <c r="AT309" s="73">
        <f>SUM(AU309:AW309)</f>
        <v>4</v>
      </c>
      <c r="AU309" s="73">
        <f aca="true" t="shared" si="89" ref="AU309:AZ309">SUM(AU303:AU307)</f>
        <v>2</v>
      </c>
      <c r="AV309" s="73">
        <f t="shared" si="89"/>
        <v>0</v>
      </c>
      <c r="AW309" s="73">
        <f t="shared" si="89"/>
        <v>2</v>
      </c>
      <c r="AX309" s="73">
        <f t="shared" si="89"/>
        <v>2</v>
      </c>
      <c r="AY309" s="73">
        <f t="shared" si="89"/>
        <v>0</v>
      </c>
      <c r="AZ309" s="73">
        <f t="shared" si="89"/>
        <v>0</v>
      </c>
      <c r="BA309" s="73">
        <f>SUM(AX309:AZ309)</f>
        <v>2</v>
      </c>
      <c r="BB309" s="73">
        <f>SUM(BC309:BE309)</f>
        <v>0</v>
      </c>
      <c r="BC309" s="73">
        <f aca="true" t="shared" si="90" ref="BC309:BH309">SUM(BC303:BC307)</f>
        <v>0</v>
      </c>
      <c r="BD309" s="73">
        <f t="shared" si="90"/>
        <v>0</v>
      </c>
      <c r="BE309" s="73">
        <f t="shared" si="90"/>
        <v>0</v>
      </c>
      <c r="BF309" s="73">
        <f t="shared" si="90"/>
        <v>4</v>
      </c>
      <c r="BG309" s="73">
        <f t="shared" si="90"/>
        <v>0</v>
      </c>
      <c r="BH309" s="73">
        <f t="shared" si="90"/>
        <v>2</v>
      </c>
      <c r="BI309" s="73">
        <f>SUM(BF309:BH309)</f>
        <v>6</v>
      </c>
    </row>
    <row r="310" spans="1:61" ht="12.75">
      <c r="A310" s="102"/>
      <c r="B310" s="74"/>
      <c r="C310" s="75" t="s">
        <v>248</v>
      </c>
      <c r="D310" s="75"/>
      <c r="E310" s="75"/>
      <c r="F310" s="75"/>
      <c r="G310" s="75"/>
      <c r="H310" s="75"/>
      <c r="I310" s="75"/>
      <c r="J310" s="75"/>
      <c r="K310" s="70"/>
      <c r="L310" s="70"/>
      <c r="M310" s="70"/>
      <c r="N310" s="70"/>
      <c r="O310" s="29"/>
      <c r="P310" s="45"/>
      <c r="Q310" s="45"/>
      <c r="R310" s="45"/>
      <c r="S310" s="45"/>
      <c r="T310" s="45"/>
      <c r="U310" s="45"/>
      <c r="V310" s="45">
        <f>SUM(W303:Y307)*V300</f>
        <v>0</v>
      </c>
      <c r="W310" s="45"/>
      <c r="X310" s="45"/>
      <c r="Y310" s="45"/>
      <c r="Z310" s="45"/>
      <c r="AA310" s="45"/>
      <c r="AB310" s="45"/>
      <c r="AC310" s="45">
        <f>SUM(Z303:AB307)*AC300</f>
        <v>0</v>
      </c>
      <c r="AD310" s="45">
        <f>SUM(AE303:AG307)*AD300</f>
        <v>0</v>
      </c>
      <c r="AE310" s="45"/>
      <c r="AF310" s="45"/>
      <c r="AG310" s="45"/>
      <c r="AH310" s="45"/>
      <c r="AI310" s="45"/>
      <c r="AJ310" s="45"/>
      <c r="AK310" s="45">
        <f>SUM(AH303:AJ307)*AK300</f>
        <v>0</v>
      </c>
      <c r="AL310" s="45">
        <f>SUM(AM303:AO307)*AL300</f>
        <v>0</v>
      </c>
      <c r="AM310" s="45"/>
      <c r="AN310" s="45"/>
      <c r="AO310" s="45"/>
      <c r="AP310" s="45"/>
      <c r="AQ310" s="45"/>
      <c r="AR310" s="45"/>
      <c r="AS310" s="45">
        <f>SUM(AP303:AR307)*AS300</f>
        <v>102</v>
      </c>
      <c r="AT310" s="45">
        <f>SUM(AU303:AW307)*AT300</f>
        <v>72</v>
      </c>
      <c r="AU310" s="45"/>
      <c r="AV310" s="45"/>
      <c r="AW310" s="45"/>
      <c r="AX310" s="45"/>
      <c r="AY310" s="45"/>
      <c r="AZ310" s="45"/>
      <c r="BA310" s="45">
        <f>SUM(AX303:AZ307)*BA300</f>
        <v>36</v>
      </c>
      <c r="BB310" s="45">
        <f>SUM(BC303:BE307)*BB300</f>
        <v>0</v>
      </c>
      <c r="BC310" s="45"/>
      <c r="BD310" s="45"/>
      <c r="BE310" s="45"/>
      <c r="BF310" s="45"/>
      <c r="BG310" s="45"/>
      <c r="BH310" s="45"/>
      <c r="BI310" s="45">
        <f>SUM(BF303:BH307)*BI300</f>
        <v>48</v>
      </c>
    </row>
    <row r="311" spans="1:61" ht="12.75">
      <c r="A311" s="102"/>
      <c r="B311" s="99"/>
      <c r="C311" s="45" t="s">
        <v>249</v>
      </c>
      <c r="D311" s="71"/>
      <c r="E311" s="71"/>
      <c r="F311" s="71"/>
      <c r="G311" s="71"/>
      <c r="H311" s="71"/>
      <c r="I311" s="71"/>
      <c r="J311" s="45"/>
      <c r="K311" s="70"/>
      <c r="L311" s="70"/>
      <c r="M311" s="70"/>
      <c r="N311" s="70"/>
      <c r="O311" s="29"/>
      <c r="P311" s="45">
        <f>SUM(V311:BI311)</f>
        <v>0</v>
      </c>
      <c r="Q311" s="45"/>
      <c r="R311" s="45"/>
      <c r="S311" s="45"/>
      <c r="T311" s="45"/>
      <c r="U311" s="45"/>
      <c r="V311" s="76">
        <f>COUNTIF($O$302:$O$307,V299)</f>
        <v>0</v>
      </c>
      <c r="W311" s="76">
        <f aca="true" t="shared" si="91" ref="W311:BI311">COUNTIF($O$302:$O$307,W299)</f>
        <v>0</v>
      </c>
      <c r="X311" s="76">
        <f t="shared" si="91"/>
        <v>0</v>
      </c>
      <c r="Y311" s="76">
        <f t="shared" si="91"/>
        <v>0</v>
      </c>
      <c r="Z311" s="76">
        <f t="shared" si="91"/>
        <v>0</v>
      </c>
      <c r="AA311" s="76">
        <f t="shared" si="91"/>
        <v>0</v>
      </c>
      <c r="AB311" s="76">
        <f t="shared" si="91"/>
        <v>0</v>
      </c>
      <c r="AC311" s="76">
        <f t="shared" si="91"/>
        <v>0</v>
      </c>
      <c r="AD311" s="76">
        <f t="shared" si="91"/>
        <v>0</v>
      </c>
      <c r="AE311" s="76">
        <f t="shared" si="91"/>
        <v>0</v>
      </c>
      <c r="AF311" s="76">
        <f t="shared" si="91"/>
        <v>0</v>
      </c>
      <c r="AG311" s="76">
        <f t="shared" si="91"/>
        <v>0</v>
      </c>
      <c r="AH311" s="76">
        <f t="shared" si="91"/>
        <v>0</v>
      </c>
      <c r="AI311" s="76">
        <f t="shared" si="91"/>
        <v>0</v>
      </c>
      <c r="AJ311" s="76">
        <f t="shared" si="91"/>
        <v>0</v>
      </c>
      <c r="AK311" s="76">
        <f t="shared" si="91"/>
        <v>0</v>
      </c>
      <c r="AL311" s="76">
        <f t="shared" si="91"/>
        <v>0</v>
      </c>
      <c r="AM311" s="76">
        <f t="shared" si="91"/>
        <v>0</v>
      </c>
      <c r="AN311" s="76">
        <f t="shared" si="91"/>
        <v>0</v>
      </c>
      <c r="AO311" s="76">
        <f t="shared" si="91"/>
        <v>0</v>
      </c>
      <c r="AP311" s="76">
        <f t="shared" si="91"/>
        <v>0</v>
      </c>
      <c r="AQ311" s="76">
        <f t="shared" si="91"/>
        <v>0</v>
      </c>
      <c r="AR311" s="76">
        <f t="shared" si="91"/>
        <v>0</v>
      </c>
      <c r="AS311" s="76">
        <f t="shared" si="91"/>
        <v>0</v>
      </c>
      <c r="AT311" s="76">
        <f t="shared" si="91"/>
        <v>0</v>
      </c>
      <c r="AU311" s="76">
        <f t="shared" si="91"/>
        <v>0</v>
      </c>
      <c r="AV311" s="76">
        <f t="shared" si="91"/>
        <v>0</v>
      </c>
      <c r="AW311" s="76">
        <f t="shared" si="91"/>
        <v>0</v>
      </c>
      <c r="AX311" s="76">
        <f t="shared" si="91"/>
        <v>0</v>
      </c>
      <c r="AY311" s="76">
        <f t="shared" si="91"/>
        <v>0</v>
      </c>
      <c r="AZ311" s="76">
        <f t="shared" si="91"/>
        <v>0</v>
      </c>
      <c r="BA311" s="76">
        <f t="shared" si="91"/>
        <v>0</v>
      </c>
      <c r="BB311" s="76">
        <f t="shared" si="91"/>
        <v>0</v>
      </c>
      <c r="BC311" s="76">
        <f t="shared" si="91"/>
        <v>0</v>
      </c>
      <c r="BD311" s="76">
        <f t="shared" si="91"/>
        <v>0</v>
      </c>
      <c r="BE311" s="76">
        <f t="shared" si="91"/>
        <v>0</v>
      </c>
      <c r="BF311" s="76">
        <f t="shared" si="91"/>
        <v>0</v>
      </c>
      <c r="BG311" s="76">
        <f t="shared" si="91"/>
        <v>0</v>
      </c>
      <c r="BH311" s="76">
        <f t="shared" si="91"/>
        <v>0</v>
      </c>
      <c r="BI311" s="76">
        <f t="shared" si="91"/>
        <v>0</v>
      </c>
    </row>
    <row r="312" spans="1:61" ht="12.75">
      <c r="A312" s="104"/>
      <c r="B312" s="105"/>
      <c r="C312" s="45" t="s">
        <v>250</v>
      </c>
      <c r="D312" s="71"/>
      <c r="E312" s="71"/>
      <c r="F312" s="71"/>
      <c r="G312" s="71"/>
      <c r="H312" s="71"/>
      <c r="I312" s="71"/>
      <c r="J312" s="45"/>
      <c r="K312" s="70"/>
      <c r="L312" s="70"/>
      <c r="M312" s="70"/>
      <c r="N312" s="70"/>
      <c r="O312" s="29"/>
      <c r="P312" s="45">
        <f>SUM(V312:BI312)</f>
        <v>1</v>
      </c>
      <c r="Q312" s="45"/>
      <c r="R312" s="45"/>
      <c r="S312" s="45"/>
      <c r="T312" s="45"/>
      <c r="U312" s="45"/>
      <c r="V312" s="76">
        <f>COUNTIF($D$303:$I$307,V299)</f>
        <v>0</v>
      </c>
      <c r="W312" s="76">
        <f aca="true" t="shared" si="92" ref="W312:BI312">COUNTIF($D$303:$I$307,W299)</f>
        <v>0</v>
      </c>
      <c r="X312" s="76">
        <f t="shared" si="92"/>
        <v>0</v>
      </c>
      <c r="Y312" s="76">
        <f t="shared" si="92"/>
        <v>0</v>
      </c>
      <c r="Z312" s="76">
        <f t="shared" si="92"/>
        <v>0</v>
      </c>
      <c r="AA312" s="76">
        <f t="shared" si="92"/>
        <v>0</v>
      </c>
      <c r="AB312" s="76">
        <f t="shared" si="92"/>
        <v>0</v>
      </c>
      <c r="AC312" s="76">
        <f t="shared" si="92"/>
        <v>0</v>
      </c>
      <c r="AD312" s="76">
        <f t="shared" si="92"/>
        <v>0</v>
      </c>
      <c r="AE312" s="76">
        <f t="shared" si="92"/>
        <v>0</v>
      </c>
      <c r="AF312" s="76">
        <f t="shared" si="92"/>
        <v>0</v>
      </c>
      <c r="AG312" s="76">
        <f t="shared" si="92"/>
        <v>0</v>
      </c>
      <c r="AH312" s="76">
        <f t="shared" si="92"/>
        <v>0</v>
      </c>
      <c r="AI312" s="76">
        <f t="shared" si="92"/>
        <v>0</v>
      </c>
      <c r="AJ312" s="76">
        <f t="shared" si="92"/>
        <v>0</v>
      </c>
      <c r="AK312" s="76">
        <f t="shared" si="92"/>
        <v>0</v>
      </c>
      <c r="AL312" s="76">
        <f t="shared" si="92"/>
        <v>0</v>
      </c>
      <c r="AM312" s="76">
        <f t="shared" si="92"/>
        <v>0</v>
      </c>
      <c r="AN312" s="76">
        <f t="shared" si="92"/>
        <v>0</v>
      </c>
      <c r="AO312" s="76">
        <f t="shared" si="92"/>
        <v>0</v>
      </c>
      <c r="AP312" s="76">
        <f t="shared" si="92"/>
        <v>0</v>
      </c>
      <c r="AQ312" s="76">
        <f t="shared" si="92"/>
        <v>0</v>
      </c>
      <c r="AR312" s="76">
        <f t="shared" si="92"/>
        <v>0</v>
      </c>
      <c r="AS312" s="76">
        <f t="shared" si="92"/>
        <v>0</v>
      </c>
      <c r="AT312" s="76">
        <f t="shared" si="92"/>
        <v>0</v>
      </c>
      <c r="AU312" s="76">
        <f t="shared" si="92"/>
        <v>0</v>
      </c>
      <c r="AV312" s="76">
        <f t="shared" si="92"/>
        <v>0</v>
      </c>
      <c r="AW312" s="76">
        <f t="shared" si="92"/>
        <v>0</v>
      </c>
      <c r="AX312" s="76">
        <f t="shared" si="92"/>
        <v>0</v>
      </c>
      <c r="AY312" s="76">
        <f t="shared" si="92"/>
        <v>0</v>
      </c>
      <c r="AZ312" s="76">
        <f t="shared" si="92"/>
        <v>0</v>
      </c>
      <c r="BA312" s="76">
        <f t="shared" si="92"/>
        <v>0</v>
      </c>
      <c r="BB312" s="76">
        <f t="shared" si="92"/>
        <v>0</v>
      </c>
      <c r="BC312" s="76">
        <f t="shared" si="92"/>
        <v>0</v>
      </c>
      <c r="BD312" s="76">
        <f t="shared" si="92"/>
        <v>0</v>
      </c>
      <c r="BE312" s="76">
        <f t="shared" si="92"/>
        <v>0</v>
      </c>
      <c r="BF312" s="76">
        <f t="shared" si="92"/>
        <v>0</v>
      </c>
      <c r="BG312" s="76">
        <f t="shared" si="92"/>
        <v>0</v>
      </c>
      <c r="BH312" s="76">
        <f t="shared" si="92"/>
        <v>0</v>
      </c>
      <c r="BI312" s="76">
        <f t="shared" si="92"/>
        <v>1</v>
      </c>
    </row>
    <row r="313" spans="1:61" ht="12.75">
      <c r="A313" s="104"/>
      <c r="B313" s="105"/>
      <c r="C313" s="45" t="s">
        <v>251</v>
      </c>
      <c r="D313" s="71"/>
      <c r="E313" s="71"/>
      <c r="F313" s="71"/>
      <c r="G313" s="71"/>
      <c r="H313" s="71"/>
      <c r="I313" s="71"/>
      <c r="J313" s="45"/>
      <c r="K313" s="70"/>
      <c r="L313" s="70"/>
      <c r="M313" s="70"/>
      <c r="N313" s="70"/>
      <c r="O313" s="29"/>
      <c r="P313" s="45">
        <f>SUM(V313:BI313)</f>
        <v>4</v>
      </c>
      <c r="Q313" s="45"/>
      <c r="R313" s="45"/>
      <c r="S313" s="45"/>
      <c r="T313" s="45"/>
      <c r="U313" s="45"/>
      <c r="V313" s="76">
        <f>COUNTIF($K$303:$N$307,V299)</f>
        <v>0</v>
      </c>
      <c r="W313" s="76">
        <f aca="true" t="shared" si="93" ref="W313:BI313">COUNTIF($K$303:$N$307,W299)</f>
        <v>0</v>
      </c>
      <c r="X313" s="76">
        <f t="shared" si="93"/>
        <v>0</v>
      </c>
      <c r="Y313" s="76">
        <f t="shared" si="93"/>
        <v>0</v>
      </c>
      <c r="Z313" s="76">
        <f t="shared" si="93"/>
        <v>0</v>
      </c>
      <c r="AA313" s="76">
        <f t="shared" si="93"/>
        <v>0</v>
      </c>
      <c r="AB313" s="76">
        <f t="shared" si="93"/>
        <v>0</v>
      </c>
      <c r="AC313" s="76">
        <f t="shared" si="93"/>
        <v>0</v>
      </c>
      <c r="AD313" s="76">
        <f t="shared" si="93"/>
        <v>0</v>
      </c>
      <c r="AE313" s="76">
        <f t="shared" si="93"/>
        <v>0</v>
      </c>
      <c r="AF313" s="76">
        <f t="shared" si="93"/>
        <v>0</v>
      </c>
      <c r="AG313" s="76">
        <f t="shared" si="93"/>
        <v>0</v>
      </c>
      <c r="AH313" s="76">
        <f t="shared" si="93"/>
        <v>0</v>
      </c>
      <c r="AI313" s="76">
        <f t="shared" si="93"/>
        <v>0</v>
      </c>
      <c r="AJ313" s="76">
        <f t="shared" si="93"/>
        <v>0</v>
      </c>
      <c r="AK313" s="76">
        <f t="shared" si="93"/>
        <v>0</v>
      </c>
      <c r="AL313" s="76">
        <f t="shared" si="93"/>
        <v>0</v>
      </c>
      <c r="AM313" s="76">
        <f t="shared" si="93"/>
        <v>0</v>
      </c>
      <c r="AN313" s="76">
        <f t="shared" si="93"/>
        <v>0</v>
      </c>
      <c r="AO313" s="76">
        <f t="shared" si="93"/>
        <v>0</v>
      </c>
      <c r="AP313" s="76">
        <f t="shared" si="93"/>
        <v>0</v>
      </c>
      <c r="AQ313" s="76">
        <f t="shared" si="93"/>
        <v>0</v>
      </c>
      <c r="AR313" s="76">
        <f t="shared" si="93"/>
        <v>0</v>
      </c>
      <c r="AS313" s="76">
        <f t="shared" si="93"/>
        <v>2</v>
      </c>
      <c r="AT313" s="76">
        <f t="shared" si="93"/>
        <v>1</v>
      </c>
      <c r="AU313" s="76">
        <f t="shared" si="93"/>
        <v>0</v>
      </c>
      <c r="AV313" s="76">
        <f t="shared" si="93"/>
        <v>0</v>
      </c>
      <c r="AW313" s="76">
        <f t="shared" si="93"/>
        <v>0</v>
      </c>
      <c r="AX313" s="76">
        <f t="shared" si="93"/>
        <v>0</v>
      </c>
      <c r="AY313" s="76">
        <f t="shared" si="93"/>
        <v>0</v>
      </c>
      <c r="AZ313" s="76">
        <f t="shared" si="93"/>
        <v>0</v>
      </c>
      <c r="BA313" s="76">
        <f t="shared" si="93"/>
        <v>1</v>
      </c>
      <c r="BB313" s="76">
        <f t="shared" si="93"/>
        <v>0</v>
      </c>
      <c r="BC313" s="76">
        <f t="shared" si="93"/>
        <v>0</v>
      </c>
      <c r="BD313" s="76">
        <f t="shared" si="93"/>
        <v>0</v>
      </c>
      <c r="BE313" s="76">
        <f t="shared" si="93"/>
        <v>0</v>
      </c>
      <c r="BF313" s="76">
        <f t="shared" si="93"/>
        <v>0</v>
      </c>
      <c r="BG313" s="76">
        <f t="shared" si="93"/>
        <v>0</v>
      </c>
      <c r="BH313" s="76">
        <f t="shared" si="93"/>
        <v>0</v>
      </c>
      <c r="BI313" s="76">
        <f t="shared" si="93"/>
        <v>0</v>
      </c>
    </row>
    <row r="317" ht="12.75">
      <c r="B317" s="36" t="s">
        <v>222</v>
      </c>
    </row>
    <row r="319" spans="2:21" ht="12.75">
      <c r="B319" s="36" t="s">
        <v>223</v>
      </c>
      <c r="C319" s="14" t="s">
        <v>244</v>
      </c>
      <c r="U319" s="14" t="s">
        <v>214</v>
      </c>
    </row>
    <row r="321" spans="2:21" ht="12.75">
      <c r="B321" s="36" t="s">
        <v>213</v>
      </c>
      <c r="C321" s="14" t="s">
        <v>243</v>
      </c>
      <c r="U321" s="14" t="s">
        <v>215</v>
      </c>
    </row>
  </sheetData>
  <mergeCells count="111">
    <mergeCell ref="P111:U111"/>
    <mergeCell ref="V111:BI111"/>
    <mergeCell ref="C112:J112"/>
    <mergeCell ref="P112:P114"/>
    <mergeCell ref="Q112:T112"/>
    <mergeCell ref="V112:AC112"/>
    <mergeCell ref="AD112:AK112"/>
    <mergeCell ref="AL112:AS112"/>
    <mergeCell ref="AT112:BA112"/>
    <mergeCell ref="BB112:BI112"/>
    <mergeCell ref="P97:U97"/>
    <mergeCell ref="V97:BI97"/>
    <mergeCell ref="C98:J98"/>
    <mergeCell ref="P98:P100"/>
    <mergeCell ref="Q98:T98"/>
    <mergeCell ref="V98:AC98"/>
    <mergeCell ref="AD98:AK98"/>
    <mergeCell ref="AL98:AS98"/>
    <mergeCell ref="AT98:BA98"/>
    <mergeCell ref="BB98:BI98"/>
    <mergeCell ref="P84:U84"/>
    <mergeCell ref="V84:BI84"/>
    <mergeCell ref="C85:J85"/>
    <mergeCell ref="P85:P87"/>
    <mergeCell ref="Q85:T85"/>
    <mergeCell ref="V85:AC85"/>
    <mergeCell ref="AD85:AK85"/>
    <mergeCell ref="AL85:AS85"/>
    <mergeCell ref="AT85:BA85"/>
    <mergeCell ref="BB85:BI85"/>
    <mergeCell ref="P70:U70"/>
    <mergeCell ref="V70:BI70"/>
    <mergeCell ref="C71:J71"/>
    <mergeCell ref="P71:P73"/>
    <mergeCell ref="Q71:T71"/>
    <mergeCell ref="V71:AC71"/>
    <mergeCell ref="AD71:AK71"/>
    <mergeCell ref="AL71:AS71"/>
    <mergeCell ref="AT71:BA71"/>
    <mergeCell ref="BB71:BI71"/>
    <mergeCell ref="U129:AD131"/>
    <mergeCell ref="AK129:AT131"/>
    <mergeCell ref="O129:R130"/>
    <mergeCell ref="S129:S130"/>
    <mergeCell ref="T129:T130"/>
    <mergeCell ref="O131:R131"/>
    <mergeCell ref="O128:R128"/>
    <mergeCell ref="AK128:AT128"/>
    <mergeCell ref="U128:AD128"/>
    <mergeCell ref="O127:T127"/>
    <mergeCell ref="U127:AT127"/>
    <mergeCell ref="V3:BI3"/>
    <mergeCell ref="P3:U3"/>
    <mergeCell ref="Q4:T4"/>
    <mergeCell ref="V4:AC4"/>
    <mergeCell ref="AD4:AK4"/>
    <mergeCell ref="AL4:AS4"/>
    <mergeCell ref="AT4:BA4"/>
    <mergeCell ref="BB4:BI4"/>
    <mergeCell ref="P4:P6"/>
    <mergeCell ref="C3:J3"/>
    <mergeCell ref="C4:J4"/>
    <mergeCell ref="B127:J127"/>
    <mergeCell ref="C152:J152"/>
    <mergeCell ref="C70:J70"/>
    <mergeCell ref="C84:J84"/>
    <mergeCell ref="C97:J97"/>
    <mergeCell ref="C111:J111"/>
    <mergeCell ref="P152:U152"/>
    <mergeCell ref="V152:BI152"/>
    <mergeCell ref="C153:J153"/>
    <mergeCell ref="P153:P155"/>
    <mergeCell ref="Q153:T153"/>
    <mergeCell ref="V153:AC153"/>
    <mergeCell ref="AD153:AK153"/>
    <mergeCell ref="AL153:AS153"/>
    <mergeCell ref="AT153:BA153"/>
    <mergeCell ref="BB153:BI153"/>
    <mergeCell ref="C196:J196"/>
    <mergeCell ref="P196:U196"/>
    <mergeCell ref="V196:BI196"/>
    <mergeCell ref="C197:J197"/>
    <mergeCell ref="P197:P199"/>
    <mergeCell ref="Q197:T197"/>
    <mergeCell ref="V197:AC197"/>
    <mergeCell ref="AD197:AK197"/>
    <mergeCell ref="AL197:AS197"/>
    <mergeCell ref="AT197:BA197"/>
    <mergeCell ref="BB197:BI197"/>
    <mergeCell ref="C241:J241"/>
    <mergeCell ref="P241:U241"/>
    <mergeCell ref="V241:BI241"/>
    <mergeCell ref="BB242:BI242"/>
    <mergeCell ref="C242:J242"/>
    <mergeCell ref="P242:P244"/>
    <mergeCell ref="Q242:T242"/>
    <mergeCell ref="V242:AC242"/>
    <mergeCell ref="AT298:BA298"/>
    <mergeCell ref="AD242:AK242"/>
    <mergeCell ref="AL242:AS242"/>
    <mergeCell ref="AT242:BA242"/>
    <mergeCell ref="BB298:BI298"/>
    <mergeCell ref="C297:J297"/>
    <mergeCell ref="P297:U297"/>
    <mergeCell ref="V297:BI297"/>
    <mergeCell ref="C298:J298"/>
    <mergeCell ref="P298:P300"/>
    <mergeCell ref="Q298:T298"/>
    <mergeCell ref="V298:AC298"/>
    <mergeCell ref="AD298:AK298"/>
    <mergeCell ref="AL298:AS298"/>
  </mergeCells>
  <printOptions/>
  <pageMargins left="0.17" right="0.17" top="0.17" bottom="0.17" header="0.18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2008-10-07T09:43:18Z</cp:lastPrinted>
  <dcterms:created xsi:type="dcterms:W3CDTF">1997-10-13T08:55:40Z</dcterms:created>
  <dcterms:modified xsi:type="dcterms:W3CDTF">2009-02-13T07:05:24Z</dcterms:modified>
  <cp:category/>
  <cp:version/>
  <cp:contentType/>
  <cp:contentStatus/>
</cp:coreProperties>
</file>